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0" windowWidth="24280" windowHeight="10800" activeTab="0"/>
  </bookViews>
  <sheets>
    <sheet name="Resumen" sheetId="1" r:id="rId1"/>
    <sheet name="Presidencia" sheetId="2" r:id="rId2"/>
    <sheet name="Senadurías" sheetId="3" r:id="rId3"/>
  </sheets>
  <definedNames>
    <definedName name="_xlnm._FilterDatabase" localSheetId="2" hidden="1">'Senadurías'!$B$3:$O$3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<sst xmlns="http://schemas.openxmlformats.org/spreadsheetml/2006/main" count="273" uniqueCount="158">
  <si>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</si>
  <si>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</si>
  <si>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</si>
  <si>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</si>
  <si>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</si>
  <si>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</si>
  <si>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</si>
  <si>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</si>
  <si>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</si>
  <si>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</si>
  <si>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</si>
  <si>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</si>
  <si>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</si>
  <si>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</si>
  <si>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</si>
  <si>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</si>
  <si>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</si>
  <si>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</si>
  <si>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</si>
  <si>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</si>
  <si>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</si>
  <si>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</si>
  <si>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</si>
  <si>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</si>
  <si>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</si>
  <si>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</si>
  <si>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</si>
  <si>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</si>
  <si>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</si>
  <si>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</si>
  <si>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</si>
  <si>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</si>
  <si>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</si>
  <si>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</si>
  <si>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</si>
  <si>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</si>
  <si>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</si>
  <si>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</si>
  <si>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</si>
  <si>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</si>
  <si>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</si>
  <si>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</si>
  <si>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</si>
  <si>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</si>
  <si>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</si>
  <si>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</si>
  <si>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</si>
  <si>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</si>
  <si>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</si>
  <si>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</si>
  <si>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</si>
  <si>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</si>
  <si>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</si>
  <si>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</si>
  <si>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</si>
  <si>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</si>
  <si>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</si>
  <si>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</si>
  <si>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</si>
  <si>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</si>
  <si>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</si>
  <si>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</si>
  <si>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</si>
  <si>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</si>
  <si>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</si>
  <si>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</si>
  <si>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</si>
  <si>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</si>
  <si>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</si>
  <si>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</si>
  <si>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</si>
  <si>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</si>
  <si>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</si>
  <si>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</si>
  <si>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</si>
  <si>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</si>
  <si>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</si>
  <si>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</si>
  <si>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</si>
  <si>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</si>
  <si>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</si>
  <si>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</si>
  <si>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</si>
  <si>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CESAR DANIEL GONZALEZ MADRUGA</t>
  </si>
  <si>
    <t>SONORA</t>
  </si>
  <si>
    <t>LUIS FERNANDO RODRÍGUEZ AHUMADA</t>
  </si>
  <si>
    <t>URIEL LÓPEZ PAREDES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</si>
  <si>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</si>
  <si>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</si>
  <si>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</si>
  <si>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</si>
  <si>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</si>
  <si>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</si>
  <si>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</si>
  <si>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</si>
  <si>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</si>
  <si>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</si>
  <si>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</si>
  <si>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</si>
  <si>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</si>
  <si>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</si>
  <si>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</si>
  <si>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</si>
  <si>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</si>
  <si>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</si>
  <si>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</si>
  <si>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</si>
  <si>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</si>
  <si>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</si>
  <si>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</si>
  <si>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</si>
  <si>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</si>
  <si>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</si>
  <si>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</si>
  <si>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</si>
  <si>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</si>
  <si>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</si>
  <si>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</si>
  <si>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</si>
  <si>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</si>
  <si>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</si>
  <si>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</si>
  <si>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</si>
  <si>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</si>
  <si>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</si>
  <si>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</si>
  <si>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</si>
  <si>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</si>
  <si>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</si>
  <si>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</si>
  <si>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</si>
  <si>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</si>
  <si>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</si>
  <si>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</si>
  <si>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</si>
  <si>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</si>
  <si>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</si>
  <si>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</si>
  <si>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</si>
  <si>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</si>
  <si>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</si>
  <si>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</si>
  <si>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</si>
  <si>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</si>
  <si>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</si>
  <si>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</si>
  <si>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</si>
  <si>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</si>
  <si>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</si>
  <si>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</si>
  <si>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</si>
  <si>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</si>
  <si>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</si>
  <si>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Corte: 13/ene
00:00</t>
  </si>
  <si>
    <t xml:space="preserve">Desistimientos </t>
  </si>
  <si>
    <t>Ciudadanos que presentaron desistimientos para la candidatura a la que aspiran:</t>
  </si>
  <si>
    <t>MAX. de apoyospor auxiliar</t>
  </si>
  <si>
    <t>Aspirantes a Senadurías (49)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</si>
</sst>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</numFmts>
  <fonts count="61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7"/>
      <color indexed="9"/>
      <name val="Calibri"/>
      <family val="2"/>
    </font>
    <font>
      <b/>
      <sz val="10"/>
      <color indexed="9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7"/>
      <color rgb="FFFFFFFF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53" fillId="33" borderId="10" xfId="58" applyFont="1" applyFill="1" applyBorder="1" applyAlignment="1">
      <alignment horizontal="center"/>
      <protection/>
    </xf>
    <xf numFmtId="0" fontId="54" fillId="34" borderId="10" xfId="56" applyFont="1" applyFill="1" applyBorder="1" applyAlignment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5" fillId="33" borderId="10" xfId="60" applyFont="1" applyFill="1" applyBorder="1" applyAlignment="1">
      <alignment horizontal="center" vertical="center"/>
    </xf>
    <xf numFmtId="3" fontId="35" fillId="33" borderId="10" xfId="0" applyNumberFormat="1" applyFont="1" applyFill="1" applyBorder="1" applyAlignment="1">
      <alignment horizontal="center" vertical="center"/>
    </xf>
    <xf numFmtId="0" fontId="56" fillId="33" borderId="10" xfId="56" applyFont="1" applyFill="1" applyBorder="1" applyAlignment="1">
      <alignment horizontal="center" wrapText="1"/>
      <protection/>
    </xf>
    <xf numFmtId="3" fontId="54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 vertical="center" wrapText="1"/>
    </xf>
    <xf numFmtId="9" fontId="57" fillId="34" borderId="10" xfId="60" applyFont="1" applyFill="1" applyBorder="1" applyAlignment="1">
      <alignment horizontal="center" vertical="center"/>
    </xf>
    <xf numFmtId="172" fontId="5" fillId="0" borderId="10" xfId="60" applyNumberFormat="1" applyFont="1" applyBorder="1" applyAlignment="1">
      <alignment horizontal="center" vertical="center"/>
    </xf>
    <xf numFmtId="0" fontId="54" fillId="34" borderId="10" xfId="56" applyFont="1" applyFill="1" applyBorder="1" applyAlignment="1">
      <alignment horizontal="center" vertical="center" wrapText="1"/>
      <protection/>
    </xf>
    <xf numFmtId="0" fontId="58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36" fillId="37" borderId="11" xfId="58" applyFont="1" applyFill="1" applyBorder="1" applyAlignment="1">
      <alignment horizontal="center" vertical="center" wrapText="1"/>
      <protection/>
    </xf>
    <xf numFmtId="0" fontId="36" fillId="37" borderId="12" xfId="58" applyFont="1" applyFill="1" applyBorder="1" applyAlignment="1">
      <alignment horizontal="center" vertical="center" wrapText="1"/>
      <protection/>
    </xf>
    <xf numFmtId="0" fontId="36" fillId="37" borderId="10" xfId="56" applyFont="1" applyFill="1" applyBorder="1" applyAlignment="1">
      <alignment horizontal="center" vertical="center" wrapText="1"/>
      <protection/>
    </xf>
    <xf numFmtId="0" fontId="56" fillId="33" borderId="10" xfId="56" applyFont="1" applyFill="1" applyBorder="1" applyAlignment="1">
      <alignment horizontal="center"/>
      <protection/>
    </xf>
    <xf numFmtId="0" fontId="54" fillId="34" borderId="10" xfId="56" applyFont="1" applyFill="1" applyBorder="1" applyAlignment="1">
      <alignment horizontal="center" vertical="center" wrapText="1"/>
      <protection/>
    </xf>
    <xf numFmtId="9" fontId="5" fillId="36" borderId="10" xfId="60" applyFont="1" applyFill="1" applyBorder="1" applyAlignment="1" quotePrefix="1">
      <alignment horizontal="center" vertical="center"/>
    </xf>
    <xf numFmtId="0" fontId="57" fillId="34" borderId="11" xfId="0" applyFont="1" applyFill="1" applyBorder="1" applyAlignment="1">
      <alignment wrapText="1"/>
    </xf>
    <xf numFmtId="0" fontId="59" fillId="37" borderId="13" xfId="56" applyFont="1" applyFill="1" applyBorder="1" applyAlignment="1">
      <alignment horizontal="center" vertical="center"/>
      <protection/>
    </xf>
    <xf numFmtId="0" fontId="59" fillId="37" borderId="0" xfId="56" applyFont="1" applyFill="1" applyBorder="1" applyAlignment="1">
      <alignment horizontal="center" vertical="center"/>
      <protection/>
    </xf>
    <xf numFmtId="0" fontId="60" fillId="33" borderId="14" xfId="56" applyFont="1" applyFill="1" applyBorder="1" applyAlignment="1">
      <alignment horizontal="center" vertical="center"/>
      <protection/>
    </xf>
    <xf numFmtId="0" fontId="60" fillId="33" borderId="15" xfId="56" applyFont="1" applyFill="1" applyBorder="1" applyAlignment="1">
      <alignment horizontal="center" vertical="center"/>
      <protection/>
    </xf>
    <xf numFmtId="0" fontId="57" fillId="37" borderId="10" xfId="56" applyFont="1" applyFill="1" applyBorder="1" applyAlignment="1" applyProtection="1">
      <alignment horizontal="center" vertical="center" wrapText="1"/>
      <protection locked="0"/>
    </xf>
    <xf numFmtId="0" fontId="57" fillId="37" borderId="10" xfId="56" applyFont="1" applyFill="1" applyBorder="1" applyAlignment="1" applyProtection="1">
      <alignment horizontal="center" vertical="center"/>
      <protection locked="0"/>
    </xf>
    <xf numFmtId="0" fontId="30" fillId="37" borderId="10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"/>
  <sheetViews>
    <sheetView tabSelected="1" workbookViewId="0" topLeftCell="A1">
      <selection activeCell="I23" sqref="I23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129</v>
      </c>
      <c r="C1" s="27" t="s">
        <v>130</v>
      </c>
      <c r="D1" s="28"/>
      <c r="E1" s="28"/>
      <c r="F1" s="28"/>
      <c r="G1" s="28"/>
      <c r="H1" s="28"/>
      <c r="I1" s="28"/>
      <c r="J1" s="28"/>
    </row>
    <row r="2" spans="2:10" ht="69.75">
      <c r="B2" s="22" t="s">
        <v>153</v>
      </c>
      <c r="C2" s="3" t="s">
        <v>0</v>
      </c>
      <c r="D2" s="3" t="s">
        <v>1</v>
      </c>
      <c r="E2" s="3" t="s">
        <v>131</v>
      </c>
      <c r="F2" s="3" t="s">
        <v>3</v>
      </c>
      <c r="G2" s="3" t="s">
        <v>4</v>
      </c>
      <c r="H2" s="3" t="s">
        <v>5</v>
      </c>
      <c r="I2" s="3" t="s">
        <v>6</v>
      </c>
      <c r="J2" s="23" t="s">
        <v>151</v>
      </c>
    </row>
    <row r="3" spans="2:10" ht="15">
      <c r="B3" s="5" t="s">
        <v>7</v>
      </c>
      <c r="C3" s="6">
        <v>4285706</v>
      </c>
      <c r="D3" s="6">
        <v>119419</v>
      </c>
      <c r="E3" s="6">
        <v>34081</v>
      </c>
      <c r="F3" s="7">
        <v>0.28539009705323276</v>
      </c>
      <c r="G3" s="6">
        <v>85338</v>
      </c>
      <c r="H3" s="8">
        <v>125.7505941727062</v>
      </c>
      <c r="I3" s="8">
        <v>35.887974275450304</v>
      </c>
      <c r="J3" s="6">
        <v>2332322</v>
      </c>
    </row>
    <row r="4" spans="2:10" ht="15">
      <c r="B4" s="5" t="s">
        <v>8</v>
      </c>
      <c r="C4" s="6">
        <v>805912</v>
      </c>
      <c r="D4" s="6">
        <v>21824</v>
      </c>
      <c r="E4" s="6">
        <v>8042</v>
      </c>
      <c r="F4" s="7">
        <v>0.36849340175953077</v>
      </c>
      <c r="G4" s="6">
        <v>13782</v>
      </c>
      <c r="H4" s="8">
        <v>100.21288236757026</v>
      </c>
      <c r="I4" s="8">
        <v>36.92778592375367</v>
      </c>
      <c r="J4" s="6">
        <v>536281</v>
      </c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52"/>
  <sheetViews>
    <sheetView workbookViewId="0" topLeftCell="A1">
      <pane xSplit="2" ySplit="2" topLeftCell="F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2" sqref="C52:O52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45" ht="93" customHeight="1">
      <c r="B1" s="9" t="s">
        <v>132</v>
      </c>
      <c r="C1" s="29" t="s">
        <v>130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2:45" ht="82.5">
      <c r="B2" s="22" t="s">
        <v>153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12</v>
      </c>
      <c r="K2" s="10" t="s">
        <v>30</v>
      </c>
      <c r="L2" s="10" t="s">
        <v>13</v>
      </c>
      <c r="M2" s="3" t="s">
        <v>14</v>
      </c>
      <c r="N2" s="3" t="s">
        <v>133</v>
      </c>
      <c r="O2" s="4" t="s">
        <v>152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2:45" ht="13.5">
      <c r="B3" s="3" t="s">
        <v>11</v>
      </c>
      <c r="C3" s="10" t="s">
        <v>134</v>
      </c>
      <c r="D3" s="10" t="s">
        <v>135</v>
      </c>
      <c r="E3" s="10" t="s">
        <v>136</v>
      </c>
      <c r="F3" s="3" t="s">
        <v>137</v>
      </c>
      <c r="G3" s="10" t="s">
        <v>138</v>
      </c>
      <c r="H3" s="10" t="s">
        <v>139</v>
      </c>
      <c r="I3" s="10" t="s">
        <v>140</v>
      </c>
      <c r="J3" s="10"/>
      <c r="K3" s="10"/>
      <c r="L3" s="10" t="s">
        <v>141</v>
      </c>
      <c r="M3" s="3" t="s">
        <v>142</v>
      </c>
      <c r="N3" s="3"/>
      <c r="O3" s="4" t="s">
        <v>143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2:45" ht="13.5">
      <c r="B4" s="12" t="s">
        <v>15</v>
      </c>
      <c r="C4" s="13">
        <v>1533215</v>
      </c>
      <c r="D4" s="13">
        <v>30991</v>
      </c>
      <c r="E4" s="13">
        <v>12032</v>
      </c>
      <c r="F4" s="14">
        <f>E4/D4</f>
        <v>0.38824174760414315</v>
      </c>
      <c r="G4" s="13">
        <v>18959</v>
      </c>
      <c r="H4" s="13">
        <f>C4/E4</f>
        <v>127.42810837765957</v>
      </c>
      <c r="I4" s="13">
        <f>C4/D4</f>
        <v>49.47291149043271</v>
      </c>
      <c r="J4" s="13">
        <v>21059</v>
      </c>
      <c r="K4" s="13">
        <v>1</v>
      </c>
      <c r="L4" s="13">
        <v>866593</v>
      </c>
      <c r="M4" s="17">
        <f>C4/L4</f>
        <v>1.7692446165616385</v>
      </c>
      <c r="N4" s="13">
        <f>_xlfn.RANK.EQ(M4,M$4:M$47)</f>
        <v>1</v>
      </c>
      <c r="O4" s="13">
        <v>835763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2:45" ht="13.5">
      <c r="B5" s="12" t="s">
        <v>16</v>
      </c>
      <c r="C5" s="13">
        <v>1036580</v>
      </c>
      <c r="D5" s="13">
        <v>52708</v>
      </c>
      <c r="E5" s="13">
        <v>10838</v>
      </c>
      <c r="F5" s="14">
        <f>E5/D5</f>
        <v>0.20562343477271003</v>
      </c>
      <c r="G5" s="13">
        <v>41870</v>
      </c>
      <c r="H5" s="13">
        <f>C5/E5</f>
        <v>95.64310758442517</v>
      </c>
      <c r="I5" s="13">
        <f>C5/D5</f>
        <v>19.666464293845337</v>
      </c>
      <c r="J5" s="13">
        <v>26021</v>
      </c>
      <c r="K5" s="13">
        <v>1</v>
      </c>
      <c r="L5" s="13">
        <v>866593</v>
      </c>
      <c r="M5" s="17">
        <f>C5/L5</f>
        <v>1.196155519372993</v>
      </c>
      <c r="N5" s="13">
        <f>_xlfn.RANK.EQ(M5,M$4:M$47)</f>
        <v>2</v>
      </c>
      <c r="O5" s="13">
        <v>688872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2:45" ht="13.5">
      <c r="B6" s="12" t="s">
        <v>17</v>
      </c>
      <c r="C6" s="13">
        <v>919496</v>
      </c>
      <c r="D6" s="13">
        <v>6945</v>
      </c>
      <c r="E6" s="13">
        <v>2036</v>
      </c>
      <c r="F6" s="14">
        <f>E6/D6</f>
        <v>0.2931605471562275</v>
      </c>
      <c r="G6" s="13">
        <v>4909</v>
      </c>
      <c r="H6" s="13">
        <f>C6/E6</f>
        <v>451.6188605108055</v>
      </c>
      <c r="I6" s="13">
        <f>C6/D6</f>
        <v>132.39683225341972</v>
      </c>
      <c r="J6" s="13">
        <v>55289</v>
      </c>
      <c r="K6" s="13">
        <v>1</v>
      </c>
      <c r="L6" s="13">
        <v>866593</v>
      </c>
      <c r="M6" s="17">
        <f>C6/L6</f>
        <v>1.06104711208145</v>
      </c>
      <c r="N6" s="13">
        <f>_xlfn.RANK.EQ(M6,M$4:M$47)</f>
        <v>3</v>
      </c>
      <c r="O6" s="13">
        <v>519288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2:45" ht="13.5">
      <c r="B7" s="12" t="s">
        <v>18</v>
      </c>
      <c r="C7" s="13">
        <v>362200</v>
      </c>
      <c r="D7" s="13">
        <v>438</v>
      </c>
      <c r="E7" s="13">
        <v>104</v>
      </c>
      <c r="F7" s="14">
        <f>E7/D7</f>
        <v>0.2374429223744292</v>
      </c>
      <c r="G7" s="13">
        <v>334</v>
      </c>
      <c r="H7" s="13">
        <f>C7/E7</f>
        <v>3482.6923076923076</v>
      </c>
      <c r="I7" s="13">
        <f>C7/D7</f>
        <v>826.9406392694063</v>
      </c>
      <c r="J7" s="13">
        <v>78330</v>
      </c>
      <c r="K7" s="13">
        <v>1</v>
      </c>
      <c r="L7" s="13">
        <v>866593</v>
      </c>
      <c r="M7" s="17">
        <f>C7/L7</f>
        <v>0.4179586034043663</v>
      </c>
      <c r="N7" s="13">
        <f>_xlfn.RANK.EQ(M7,M$4:M$47)</f>
        <v>4</v>
      </c>
      <c r="O7" s="13">
        <v>20972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2:45" ht="13.5">
      <c r="B8" s="12" t="s">
        <v>19</v>
      </c>
      <c r="C8" s="13">
        <v>150073</v>
      </c>
      <c r="D8" s="13">
        <v>10150</v>
      </c>
      <c r="E8" s="13">
        <v>4116</v>
      </c>
      <c r="F8" s="14">
        <f>E8/D8</f>
        <v>0.40551724137931033</v>
      </c>
      <c r="G8" s="13">
        <v>6034</v>
      </c>
      <c r="H8" s="13">
        <f>C8/E8</f>
        <v>36.4608843537415</v>
      </c>
      <c r="I8" s="13">
        <f>C8/D8</f>
        <v>14.78551724137931</v>
      </c>
      <c r="J8" s="13">
        <v>2515</v>
      </c>
      <c r="K8" s="13">
        <v>1</v>
      </c>
      <c r="L8" s="13">
        <v>866593</v>
      </c>
      <c r="M8" s="17">
        <f>C8/L8</f>
        <v>0.17317587379542645</v>
      </c>
      <c r="N8" s="13">
        <f>_xlfn.RANK.EQ(M8,M$4:M$47)</f>
        <v>5</v>
      </c>
      <c r="O8" s="13">
        <v>141727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2:45" ht="13.5">
      <c r="B9" s="12" t="s">
        <v>31</v>
      </c>
      <c r="C9" s="13">
        <v>137668</v>
      </c>
      <c r="D9" s="13">
        <v>10897</v>
      </c>
      <c r="E9" s="13">
        <v>3130</v>
      </c>
      <c r="F9" s="14">
        <f>E9/D9</f>
        <v>0.28723501881251723</v>
      </c>
      <c r="G9" s="13">
        <v>7767</v>
      </c>
      <c r="H9" s="13">
        <f>C9/E9</f>
        <v>43.983386581469645</v>
      </c>
      <c r="I9" s="13">
        <f>C9/D9</f>
        <v>12.633568872166652</v>
      </c>
      <c r="J9" s="13">
        <v>1730</v>
      </c>
      <c r="K9" s="13">
        <v>1</v>
      </c>
      <c r="L9" s="13">
        <v>866593</v>
      </c>
      <c r="M9" s="17">
        <f>C9/L9</f>
        <v>0.1588611955093106</v>
      </c>
      <c r="N9" s="13">
        <f>_xlfn.RANK.EQ(M9,M$4:M$47)</f>
        <v>6</v>
      </c>
      <c r="O9" s="13">
        <v>62764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2:45" ht="13.5">
      <c r="B10" s="12" t="s">
        <v>32</v>
      </c>
      <c r="C10" s="13">
        <v>46642</v>
      </c>
      <c r="D10" s="13">
        <v>1337</v>
      </c>
      <c r="E10" s="13">
        <v>415</v>
      </c>
      <c r="F10" s="14">
        <f>E10/D10</f>
        <v>0.31039640987284967</v>
      </c>
      <c r="G10" s="13">
        <v>922</v>
      </c>
      <c r="H10" s="13">
        <f>C10/E10</f>
        <v>112.39036144578313</v>
      </c>
      <c r="I10" s="13">
        <f>C10/D10</f>
        <v>34.88556469708302</v>
      </c>
      <c r="J10" s="13">
        <v>5320</v>
      </c>
      <c r="K10" s="13">
        <v>1</v>
      </c>
      <c r="L10" s="13">
        <v>866593</v>
      </c>
      <c r="M10" s="17">
        <f>C10/L10</f>
        <v>0.05382226720040434</v>
      </c>
      <c r="N10" s="13">
        <f>_xlfn.RANK.EQ(M10,M$4:M$47)</f>
        <v>7</v>
      </c>
      <c r="O10" s="13">
        <v>24169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2:45" ht="13.5">
      <c r="B11" s="12" t="s">
        <v>33</v>
      </c>
      <c r="C11" s="13">
        <v>38821</v>
      </c>
      <c r="D11" s="13">
        <v>33</v>
      </c>
      <c r="E11" s="13">
        <v>17</v>
      </c>
      <c r="F11" s="14">
        <f>E11/D11</f>
        <v>0.5151515151515151</v>
      </c>
      <c r="G11" s="13">
        <v>16</v>
      </c>
      <c r="H11" s="13">
        <f>C11/E11</f>
        <v>2283.5882352941176</v>
      </c>
      <c r="I11" s="13">
        <f>C11/D11</f>
        <v>1176.3939393939395</v>
      </c>
      <c r="J11" s="13">
        <v>9634</v>
      </c>
      <c r="K11" s="13">
        <v>1</v>
      </c>
      <c r="L11" s="13">
        <v>866593</v>
      </c>
      <c r="M11" s="17">
        <f>C11/L11</f>
        <v>0.044797269306352576</v>
      </c>
      <c r="N11" s="13">
        <f>_xlfn.RANK.EQ(M11,M$4:M$47)</f>
        <v>8</v>
      </c>
      <c r="O11" s="13">
        <v>3200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2:45" ht="13.5">
      <c r="B12" s="12" t="s">
        <v>34</v>
      </c>
      <c r="C12" s="13">
        <v>30501</v>
      </c>
      <c r="D12" s="13">
        <v>824</v>
      </c>
      <c r="E12" s="13">
        <v>317</v>
      </c>
      <c r="F12" s="14">
        <f>E12/D12</f>
        <v>0.38470873786407767</v>
      </c>
      <c r="G12" s="13">
        <v>507</v>
      </c>
      <c r="H12" s="13">
        <f>C12/E12</f>
        <v>96.21766561514195</v>
      </c>
      <c r="I12" s="13">
        <f>C12/D12</f>
        <v>37.015776699029125</v>
      </c>
      <c r="J12" s="13">
        <v>2036</v>
      </c>
      <c r="K12" s="13">
        <v>1</v>
      </c>
      <c r="L12" s="13">
        <v>866593</v>
      </c>
      <c r="M12" s="17">
        <f>C12/L12</f>
        <v>0.03519645323698668</v>
      </c>
      <c r="N12" s="13">
        <f>_xlfn.RANK.EQ(M12,M$4:M$47)</f>
        <v>9</v>
      </c>
      <c r="O12" s="13">
        <v>14161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2:45" ht="13.5">
      <c r="B13" s="12" t="s">
        <v>35</v>
      </c>
      <c r="C13" s="13">
        <v>7402</v>
      </c>
      <c r="D13" s="13">
        <v>1047</v>
      </c>
      <c r="E13" s="13">
        <v>184</v>
      </c>
      <c r="F13" s="14">
        <f>E13/D13</f>
        <v>0.17574021012416427</v>
      </c>
      <c r="G13" s="13">
        <v>863</v>
      </c>
      <c r="H13" s="13">
        <f>C13/E13</f>
        <v>40.22826086956522</v>
      </c>
      <c r="I13" s="13">
        <f>C13/D13</f>
        <v>7.069723018147087</v>
      </c>
      <c r="J13" s="13">
        <v>1050</v>
      </c>
      <c r="K13" s="13">
        <v>1</v>
      </c>
      <c r="L13" s="13">
        <v>866593</v>
      </c>
      <c r="M13" s="17">
        <f>C13/L13</f>
        <v>0.00854149525786615</v>
      </c>
      <c r="N13" s="13">
        <f>_xlfn.RANK.EQ(M13,M$4:M$47)</f>
        <v>10</v>
      </c>
      <c r="O13" s="13">
        <v>3491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2:45" ht="13.5">
      <c r="B14" s="12" t="s">
        <v>36</v>
      </c>
      <c r="C14" s="13">
        <v>5475</v>
      </c>
      <c r="D14" s="13">
        <v>582</v>
      </c>
      <c r="E14" s="13">
        <v>168</v>
      </c>
      <c r="F14" s="14">
        <f>E14/D14</f>
        <v>0.28865979381443296</v>
      </c>
      <c r="G14" s="13">
        <v>414</v>
      </c>
      <c r="H14" s="13">
        <f>C14/E14</f>
        <v>32.589285714285715</v>
      </c>
      <c r="I14" s="13">
        <f>C14/D14</f>
        <v>9.407216494845361</v>
      </c>
      <c r="J14" s="13">
        <v>713</v>
      </c>
      <c r="K14" s="13">
        <v>1</v>
      </c>
      <c r="L14" s="13">
        <v>866593</v>
      </c>
      <c r="M14" s="17">
        <f>C14/L14</f>
        <v>0.006317844709107966</v>
      </c>
      <c r="N14" s="13">
        <f>_xlfn.RANK.EQ(M14,M$4:M$47)</f>
        <v>11</v>
      </c>
      <c r="O14" s="13">
        <v>4471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2:45" ht="13.5">
      <c r="B15" s="12" t="s">
        <v>37</v>
      </c>
      <c r="C15" s="13">
        <v>2793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</v>
      </c>
      <c r="I15" s="13">
        <f>C15/D15</f>
        <v>25.86111111111111</v>
      </c>
      <c r="J15" s="13">
        <v>770</v>
      </c>
      <c r="K15" s="13">
        <v>1</v>
      </c>
      <c r="L15" s="13">
        <v>866593</v>
      </c>
      <c r="M15" s="17">
        <f>C15/L15</f>
        <v>0.0032229662598243928</v>
      </c>
      <c r="N15" s="13">
        <f>_xlfn.RANK.EQ(M15,M$4:M$47)</f>
        <v>12</v>
      </c>
      <c r="O15" s="13">
        <v>1637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2:45" ht="13.5">
      <c r="B16" s="12" t="s">
        <v>38</v>
      </c>
      <c r="C16" s="13">
        <v>2057</v>
      </c>
      <c r="D16" s="13">
        <v>107</v>
      </c>
      <c r="E16" s="13">
        <v>59</v>
      </c>
      <c r="F16" s="14">
        <f>E16/D16</f>
        <v>0.5514018691588785</v>
      </c>
      <c r="G16" s="13">
        <v>48</v>
      </c>
      <c r="H16" s="13">
        <f>C16/E16</f>
        <v>34.86440677966102</v>
      </c>
      <c r="I16" s="13">
        <f>C16/D16</f>
        <v>19.22429906542056</v>
      </c>
      <c r="J16" s="13">
        <v>204</v>
      </c>
      <c r="K16" s="13">
        <v>1</v>
      </c>
      <c r="L16" s="13">
        <v>866593</v>
      </c>
      <c r="M16" s="17">
        <f>C16/L16</f>
        <v>0.002373663299842025</v>
      </c>
      <c r="N16" s="13">
        <f>_xlfn.RANK.EQ(M16,M$4:M$47)</f>
        <v>13</v>
      </c>
      <c r="O16" s="13">
        <v>1191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2:45" ht="13.5">
      <c r="B17" s="12" t="s">
        <v>39</v>
      </c>
      <c r="C17" s="13">
        <v>1859</v>
      </c>
      <c r="D17" s="13">
        <v>376</v>
      </c>
      <c r="E17" s="13">
        <v>117</v>
      </c>
      <c r="F17" s="14">
        <f>E17/D17</f>
        <v>0.31117021276595747</v>
      </c>
      <c r="G17" s="13">
        <v>259</v>
      </c>
      <c r="H17" s="13">
        <f>C17/E17</f>
        <v>15.88888888888889</v>
      </c>
      <c r="I17" s="13">
        <f>C17/D17</f>
        <v>4.944148936170213</v>
      </c>
      <c r="J17" s="13">
        <v>206</v>
      </c>
      <c r="K17" s="13">
        <v>1</v>
      </c>
      <c r="L17" s="13">
        <v>866593</v>
      </c>
      <c r="M17" s="17">
        <f>C17/L17</f>
        <v>0.0021451823404989422</v>
      </c>
      <c r="N17" s="13">
        <f>_xlfn.RANK.EQ(M17,M$4:M$47)</f>
        <v>14</v>
      </c>
      <c r="O17" s="13">
        <v>1465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2:45" ht="13.5">
      <c r="B18" s="12" t="s">
        <v>41</v>
      </c>
      <c r="C18" s="13">
        <v>1599</v>
      </c>
      <c r="D18" s="13">
        <v>152</v>
      </c>
      <c r="E18" s="13">
        <v>32</v>
      </c>
      <c r="F18" s="14">
        <f>E18/D18</f>
        <v>0.21052631578947367</v>
      </c>
      <c r="G18" s="13">
        <v>120</v>
      </c>
      <c r="H18" s="13">
        <f>C18/E18</f>
        <v>49.96875</v>
      </c>
      <c r="I18" s="13">
        <f>C18/D18</f>
        <v>10.519736842105264</v>
      </c>
      <c r="J18" s="13">
        <v>787</v>
      </c>
      <c r="K18" s="13">
        <v>1</v>
      </c>
      <c r="L18" s="13">
        <v>866593</v>
      </c>
      <c r="M18" s="17">
        <f>C18/L18</f>
        <v>0.001845156838331258</v>
      </c>
      <c r="N18" s="13">
        <f>_xlfn.RANK.EQ(M18,M$4:M$47)</f>
        <v>15</v>
      </c>
      <c r="O18" s="13">
        <v>1153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2:45" ht="13.5">
      <c r="B19" s="12" t="s">
        <v>40</v>
      </c>
      <c r="C19" s="13">
        <v>1570</v>
      </c>
      <c r="D19" s="13">
        <v>134</v>
      </c>
      <c r="E19" s="13">
        <v>22</v>
      </c>
      <c r="F19" s="14">
        <f>E19/D19</f>
        <v>0.16417910447761194</v>
      </c>
      <c r="G19" s="13">
        <v>112</v>
      </c>
      <c r="H19" s="13">
        <f>C19/E19</f>
        <v>71.36363636363636</v>
      </c>
      <c r="I19" s="13">
        <f>C19/D19</f>
        <v>11.716417910447761</v>
      </c>
      <c r="J19" s="13">
        <v>558</v>
      </c>
      <c r="K19" s="13">
        <v>1</v>
      </c>
      <c r="L19" s="13">
        <v>866593</v>
      </c>
      <c r="M19" s="17">
        <f>C19/L19</f>
        <v>0.0018116924553971702</v>
      </c>
      <c r="N19" s="13">
        <f>_xlfn.RANK.EQ(M19,M$4:M$47)</f>
        <v>16</v>
      </c>
      <c r="O19" s="13">
        <v>1438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2:45" ht="13.5">
      <c r="B20" s="12" t="s">
        <v>42</v>
      </c>
      <c r="C20" s="13">
        <v>1160</v>
      </c>
      <c r="D20" s="13">
        <v>66</v>
      </c>
      <c r="E20" s="13">
        <v>22</v>
      </c>
      <c r="F20" s="14">
        <f>E20/D20</f>
        <v>0.3333333333333333</v>
      </c>
      <c r="G20" s="13">
        <v>44</v>
      </c>
      <c r="H20" s="13">
        <f>C20/E20</f>
        <v>52.72727272727273</v>
      </c>
      <c r="I20" s="13">
        <f>C20/D20</f>
        <v>17.575757575757574</v>
      </c>
      <c r="J20" s="13">
        <v>522</v>
      </c>
      <c r="K20" s="13">
        <v>1</v>
      </c>
      <c r="L20" s="13">
        <v>866593</v>
      </c>
      <c r="M20" s="17">
        <f>C20/L20</f>
        <v>0.0013385753173635144</v>
      </c>
      <c r="N20" s="13">
        <f>_xlfn.RANK.EQ(M20,M$4:M$47)</f>
        <v>17</v>
      </c>
      <c r="O20" s="13">
        <v>1014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2:45" ht="13.5">
      <c r="B21" s="12" t="s">
        <v>43</v>
      </c>
      <c r="C21" s="13">
        <v>1100</v>
      </c>
      <c r="D21" s="13">
        <v>523</v>
      </c>
      <c r="E21" s="13">
        <v>49</v>
      </c>
      <c r="F21" s="14">
        <f>E21/D21</f>
        <v>0.09369024856596558</v>
      </c>
      <c r="G21" s="13">
        <v>474</v>
      </c>
      <c r="H21" s="13">
        <f>C21/E21</f>
        <v>22.448979591836736</v>
      </c>
      <c r="I21" s="13">
        <f>C21/D21</f>
        <v>2.1032504780114722</v>
      </c>
      <c r="J21" s="13">
        <v>156</v>
      </c>
      <c r="K21" s="13">
        <v>1</v>
      </c>
      <c r="L21" s="13">
        <v>866593</v>
      </c>
      <c r="M21" s="17">
        <f>C21/L21</f>
        <v>0.0012693386630171256</v>
      </c>
      <c r="N21" s="13">
        <f>_xlfn.RANK.EQ(M21,M$4:M$47)</f>
        <v>18</v>
      </c>
      <c r="O21" s="13">
        <v>809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2:45" ht="13.5">
      <c r="B22" s="12" t="s">
        <v>44</v>
      </c>
      <c r="C22" s="13">
        <v>728</v>
      </c>
      <c r="D22" s="13">
        <v>242</v>
      </c>
      <c r="E22" s="13">
        <v>53</v>
      </c>
      <c r="F22" s="14">
        <f>E22/D22</f>
        <v>0.2190082644628099</v>
      </c>
      <c r="G22" s="13">
        <v>189</v>
      </c>
      <c r="H22" s="13">
        <f>C22/E22</f>
        <v>13.735849056603774</v>
      </c>
      <c r="I22" s="13">
        <f>C22/D22</f>
        <v>3.0082644628099175</v>
      </c>
      <c r="J22" s="13">
        <v>149</v>
      </c>
      <c r="K22" s="13">
        <v>1</v>
      </c>
      <c r="L22" s="13">
        <v>866593</v>
      </c>
      <c r="M22" s="17">
        <f>C22/L22</f>
        <v>0.0008400714060695159</v>
      </c>
      <c r="N22" s="13">
        <f>_xlfn.RANK.EQ(M22,M$4:M$47)</f>
        <v>19</v>
      </c>
      <c r="O22" s="13">
        <v>622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2:45" ht="13.5">
      <c r="B23" s="12" t="s">
        <v>47</v>
      </c>
      <c r="C23" s="13">
        <v>703</v>
      </c>
      <c r="D23" s="13">
        <v>142</v>
      </c>
      <c r="E23" s="13">
        <v>25</v>
      </c>
      <c r="F23" s="14">
        <f>E23/D23</f>
        <v>0.176056338028169</v>
      </c>
      <c r="G23" s="13">
        <v>117</v>
      </c>
      <c r="H23" s="13">
        <f>C23/E23</f>
        <v>28.12</v>
      </c>
      <c r="I23" s="13">
        <f>C23/D23</f>
        <v>4.950704225352113</v>
      </c>
      <c r="J23" s="13">
        <v>161</v>
      </c>
      <c r="K23" s="13">
        <v>1</v>
      </c>
      <c r="L23" s="13">
        <v>866593</v>
      </c>
      <c r="M23" s="17">
        <f>C23/L23</f>
        <v>0.000811222800091854</v>
      </c>
      <c r="N23" s="13">
        <f>_xlfn.RANK.EQ(M23,M$4:M$47)</f>
        <v>20</v>
      </c>
      <c r="O23" s="13">
        <v>598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2:45" ht="13.5">
      <c r="B24" s="12" t="s">
        <v>45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_xlfn.RANK.EQ(M24,M$4:M$47)</f>
        <v>21</v>
      </c>
      <c r="O24" s="13">
        <v>610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2:45" ht="13.5">
      <c r="B25" s="12" t="s">
        <v>46</v>
      </c>
      <c r="C25" s="13">
        <v>639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15.214285714285714</v>
      </c>
      <c r="I25" s="13">
        <f>C25/D25</f>
        <v>3.195</v>
      </c>
      <c r="J25" s="13">
        <v>106</v>
      </c>
      <c r="K25" s="13">
        <v>1</v>
      </c>
      <c r="L25" s="13">
        <v>866593</v>
      </c>
      <c r="M25" s="17">
        <f>C25/L25</f>
        <v>0.0007373703687890393</v>
      </c>
      <c r="N25" s="13">
        <f>_xlfn.RANK.EQ(M25,M$4:M$47)</f>
        <v>22</v>
      </c>
      <c r="O25" s="13">
        <v>568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2:45" ht="13.5">
      <c r="B26" s="12" t="s">
        <v>48</v>
      </c>
      <c r="C26" s="13">
        <v>480</v>
      </c>
      <c r="D26" s="13">
        <v>100</v>
      </c>
      <c r="E26" s="13">
        <v>21</v>
      </c>
      <c r="F26" s="14">
        <f>E26/D26</f>
        <v>0.21</v>
      </c>
      <c r="G26" s="13">
        <v>79</v>
      </c>
      <c r="H26" s="13">
        <f>C26/E26</f>
        <v>22.857142857142858</v>
      </c>
      <c r="I26" s="13">
        <f>C26/D26</f>
        <v>4.8</v>
      </c>
      <c r="J26" s="13">
        <v>230</v>
      </c>
      <c r="K26" s="13">
        <v>1</v>
      </c>
      <c r="L26" s="13">
        <v>866593</v>
      </c>
      <c r="M26" s="17">
        <f>C26/L26</f>
        <v>0.0005538932347711094</v>
      </c>
      <c r="N26" s="13">
        <f>_xlfn.RANK.EQ(M26,M$4:M$47)</f>
        <v>23</v>
      </c>
      <c r="O26" s="13">
        <v>432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2:45" ht="13.5">
      <c r="B27" s="12" t="s">
        <v>49</v>
      </c>
      <c r="C27" s="13">
        <v>420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</v>
      </c>
      <c r="I27" s="13">
        <f>C27/D27</f>
        <v>4.468085106382978</v>
      </c>
      <c r="J27" s="13">
        <v>145</v>
      </c>
      <c r="K27" s="13">
        <v>1</v>
      </c>
      <c r="L27" s="13">
        <v>866593</v>
      </c>
      <c r="M27" s="18">
        <f>C27/L27</f>
        <v>0.00048465658042472074</v>
      </c>
      <c r="N27" s="13">
        <f>_xlfn.RANK.EQ(M27,M$4:M$47)</f>
        <v>24</v>
      </c>
      <c r="O27" s="13">
        <v>370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2:45" ht="13.5">
      <c r="B28" s="12" t="s">
        <v>50</v>
      </c>
      <c r="C28" s="13">
        <v>274</v>
      </c>
      <c r="D28" s="13">
        <v>63</v>
      </c>
      <c r="E28" s="13">
        <v>10</v>
      </c>
      <c r="F28" s="14">
        <f>E28/D28</f>
        <v>0.15873015873015872</v>
      </c>
      <c r="G28" s="13">
        <v>53</v>
      </c>
      <c r="H28" s="13">
        <f>C28/E28</f>
        <v>27.4</v>
      </c>
      <c r="I28" s="13">
        <f>C28/D28</f>
        <v>4.349206349206349</v>
      </c>
      <c r="J28" s="13">
        <v>179</v>
      </c>
      <c r="K28" s="13">
        <v>1</v>
      </c>
      <c r="L28" s="13">
        <v>866593</v>
      </c>
      <c r="M28" s="18">
        <f>C28/L28</f>
        <v>0.00031618072151517497</v>
      </c>
      <c r="N28" s="13">
        <f>_xlfn.RANK.EQ(M28,M$4:M$47)</f>
        <v>25</v>
      </c>
      <c r="O28" s="13">
        <v>186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2:45" ht="13.5">
      <c r="B29" s="12" t="s">
        <v>51</v>
      </c>
      <c r="C29" s="13">
        <v>261</v>
      </c>
      <c r="D29" s="13">
        <v>99</v>
      </c>
      <c r="E29" s="13">
        <v>13</v>
      </c>
      <c r="F29" s="14">
        <f>E29/D29</f>
        <v>0.13131313131313133</v>
      </c>
      <c r="G29" s="13">
        <v>86</v>
      </c>
      <c r="H29" s="13">
        <f>C29/E29</f>
        <v>20.076923076923077</v>
      </c>
      <c r="I29" s="13">
        <f>C29/D29</f>
        <v>2.6363636363636362</v>
      </c>
      <c r="J29" s="13">
        <v>169</v>
      </c>
      <c r="K29" s="13">
        <v>1</v>
      </c>
      <c r="L29" s="13">
        <v>866593</v>
      </c>
      <c r="M29" s="18">
        <f>C29/L29</f>
        <v>0.0003011794464067907</v>
      </c>
      <c r="N29" s="13">
        <f>_xlfn.RANK.EQ(M29,M$4:M$47)</f>
        <v>26</v>
      </c>
      <c r="O29" s="13">
        <v>162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5" ht="13.5">
      <c r="B30" s="12" t="s">
        <v>52</v>
      </c>
      <c r="C30" s="13">
        <v>196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12.25</v>
      </c>
      <c r="I30" s="13">
        <f>C30/D30</f>
        <v>4.558139534883721</v>
      </c>
      <c r="J30" s="13">
        <v>51</v>
      </c>
      <c r="K30" s="13">
        <v>1</v>
      </c>
      <c r="L30" s="13">
        <v>866593</v>
      </c>
      <c r="M30" s="18">
        <f>C30/L30</f>
        <v>0.00022617307086486967</v>
      </c>
      <c r="N30" s="13">
        <f>_xlfn.RANK.EQ(M30,M$4:M$47)</f>
        <v>27</v>
      </c>
      <c r="O30" s="13">
        <v>182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5" ht="13.5">
      <c r="B31" s="12" t="s">
        <v>53</v>
      </c>
      <c r="C31" s="13">
        <v>190</v>
      </c>
      <c r="D31" s="13">
        <v>116</v>
      </c>
      <c r="E31" s="13">
        <v>19</v>
      </c>
      <c r="F31" s="14">
        <f>E31/D31</f>
        <v>0.16379310344827586</v>
      </c>
      <c r="G31" s="13">
        <v>97</v>
      </c>
      <c r="H31" s="13">
        <f>C31/E31</f>
        <v>10</v>
      </c>
      <c r="I31" s="13">
        <f>C31/D31</f>
        <v>1.6379310344827587</v>
      </c>
      <c r="J31" s="13">
        <v>70</v>
      </c>
      <c r="K31" s="13">
        <v>1</v>
      </c>
      <c r="L31" s="13">
        <v>866593</v>
      </c>
      <c r="M31" s="18">
        <f>C31/L31</f>
        <v>0.0002192494054302308</v>
      </c>
      <c r="N31" s="13">
        <f>_xlfn.RANK.EQ(M31,M$4:M$47)</f>
        <v>28</v>
      </c>
      <c r="O31" s="13">
        <v>181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5" ht="13.5">
      <c r="B32" s="12" t="s">
        <v>54</v>
      </c>
      <c r="C32" s="13">
        <v>159</v>
      </c>
      <c r="D32" s="13">
        <v>71</v>
      </c>
      <c r="E32" s="13">
        <v>16</v>
      </c>
      <c r="F32" s="14">
        <f>E32/D32</f>
        <v>0.22535211267605634</v>
      </c>
      <c r="G32" s="13">
        <v>55</v>
      </c>
      <c r="H32" s="13">
        <f>C32/E32</f>
        <v>9.9375</v>
      </c>
      <c r="I32" s="13">
        <f>C32/D32</f>
        <v>2.23943661971831</v>
      </c>
      <c r="J32" s="13">
        <v>28</v>
      </c>
      <c r="K32" s="13">
        <v>1</v>
      </c>
      <c r="L32" s="13">
        <v>866593</v>
      </c>
      <c r="M32" s="18">
        <f>C32/L32</f>
        <v>0.00018347713401792998</v>
      </c>
      <c r="N32" s="13">
        <f>_xlfn.RANK.EQ(M32,M$4:M$47)</f>
        <v>29</v>
      </c>
      <c r="O32" s="13">
        <v>152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5" ht="13.5">
      <c r="B33" s="12" t="s">
        <v>55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_xlfn.RANK.EQ(M33,M$4:M$47)</f>
        <v>30</v>
      </c>
      <c r="O33" s="13">
        <v>107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2:45" ht="13.5">
      <c r="B34" s="12" t="s">
        <v>56</v>
      </c>
      <c r="C34" s="13">
        <v>106</v>
      </c>
      <c r="D34" s="13">
        <v>48</v>
      </c>
      <c r="E34" s="13">
        <v>13</v>
      </c>
      <c r="F34" s="14">
        <f>E34/D34</f>
        <v>0.2708333333333333</v>
      </c>
      <c r="G34" s="13">
        <v>35</v>
      </c>
      <c r="H34" s="13">
        <f>C34/E34</f>
        <v>8.153846153846153</v>
      </c>
      <c r="I34" s="13">
        <f>C34/D34</f>
        <v>2.2083333333333335</v>
      </c>
      <c r="J34" s="13">
        <v>47</v>
      </c>
      <c r="K34" s="13">
        <v>1</v>
      </c>
      <c r="L34" s="13">
        <v>866593</v>
      </c>
      <c r="M34" s="18">
        <f>C34/L34</f>
        <v>0.00012231808934528665</v>
      </c>
      <c r="N34" s="13">
        <f>_xlfn.RANK.EQ(M34,M$4:M$47)</f>
        <v>31</v>
      </c>
      <c r="O34" s="13">
        <v>91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2:45" ht="13.5">
      <c r="B35" s="12" t="s">
        <v>57</v>
      </c>
      <c r="C35" s="13">
        <v>81</v>
      </c>
      <c r="D35" s="13">
        <v>132</v>
      </c>
      <c r="E35" s="13">
        <v>16</v>
      </c>
      <c r="F35" s="14">
        <f>E35/D35</f>
        <v>0.12121212121212122</v>
      </c>
      <c r="G35" s="13">
        <v>116</v>
      </c>
      <c r="H35" s="13">
        <f>C35/E35</f>
        <v>5.0625</v>
      </c>
      <c r="I35" s="13">
        <f>C35/D35</f>
        <v>0.6136363636363636</v>
      </c>
      <c r="J35" s="13">
        <v>28</v>
      </c>
      <c r="K35" s="13">
        <v>1</v>
      </c>
      <c r="L35" s="13">
        <v>866593</v>
      </c>
      <c r="M35" s="18">
        <f>C35/L35</f>
        <v>9.34694833676247E-05</v>
      </c>
      <c r="N35" s="13">
        <f>_xlfn.RANK.EQ(M35,M$4:M$47)</f>
        <v>32</v>
      </c>
      <c r="O35" s="13">
        <v>61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2:45" ht="13.5">
      <c r="B36" s="12" t="s">
        <v>58</v>
      </c>
      <c r="C36" s="13">
        <v>75</v>
      </c>
      <c r="D36" s="13">
        <v>41</v>
      </c>
      <c r="E36" s="13">
        <v>7</v>
      </c>
      <c r="F36" s="14">
        <f>E36/D36</f>
        <v>0.17073170731707318</v>
      </c>
      <c r="G36" s="13">
        <v>34</v>
      </c>
      <c r="H36" s="13">
        <f>C36/E36</f>
        <v>10.714285714285714</v>
      </c>
      <c r="I36" s="13">
        <f>C36/D36</f>
        <v>1.829268292682927</v>
      </c>
      <c r="J36" s="13">
        <v>41</v>
      </c>
      <c r="K36" s="13">
        <v>4</v>
      </c>
      <c r="L36" s="13">
        <v>866593</v>
      </c>
      <c r="M36" s="18">
        <f>C36/L36</f>
        <v>8.654581793298585E-05</v>
      </c>
      <c r="N36" s="13">
        <f>_xlfn.RANK.EQ(M36,M$4:M$47)</f>
        <v>33</v>
      </c>
      <c r="O36" s="13">
        <v>70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2:45" ht="13.5">
      <c r="B37" s="12" t="s">
        <v>59</v>
      </c>
      <c r="C37" s="13">
        <v>74</v>
      </c>
      <c r="D37" s="13">
        <v>41</v>
      </c>
      <c r="E37" s="13">
        <v>6</v>
      </c>
      <c r="F37" s="14">
        <f>E37/D37</f>
        <v>0.14634146341463414</v>
      </c>
      <c r="G37" s="13">
        <v>35</v>
      </c>
      <c r="H37" s="13">
        <f>C37/E37</f>
        <v>12.333333333333334</v>
      </c>
      <c r="I37" s="13">
        <f>C37/D37</f>
        <v>1.8048780487804879</v>
      </c>
      <c r="J37" s="13">
        <v>49</v>
      </c>
      <c r="K37" s="13">
        <v>1</v>
      </c>
      <c r="L37" s="13">
        <v>866593</v>
      </c>
      <c r="M37" s="18">
        <f>C37/L37</f>
        <v>8.539187369387937E-05</v>
      </c>
      <c r="N37" s="13">
        <f>_xlfn.RANK.EQ(M37,M$4:M$47)</f>
        <v>34</v>
      </c>
      <c r="O37" s="13">
        <v>63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2:45" ht="13.5">
      <c r="B38" s="12" t="s">
        <v>60</v>
      </c>
      <c r="C38" s="13">
        <v>64</v>
      </c>
      <c r="D38" s="13">
        <v>71</v>
      </c>
      <c r="E38" s="13">
        <v>12</v>
      </c>
      <c r="F38" s="14">
        <f>E38/D38</f>
        <v>0.16901408450704225</v>
      </c>
      <c r="G38" s="13">
        <v>59</v>
      </c>
      <c r="H38" s="13">
        <f>C38/E38</f>
        <v>5.333333333333333</v>
      </c>
      <c r="I38" s="13">
        <f>C38/D38</f>
        <v>0.9014084507042254</v>
      </c>
      <c r="J38" s="13">
        <v>18</v>
      </c>
      <c r="K38" s="13">
        <v>1</v>
      </c>
      <c r="L38" s="13">
        <v>866593</v>
      </c>
      <c r="M38" s="18">
        <f>C38/L38</f>
        <v>7.385243130281459E-05</v>
      </c>
      <c r="N38" s="13">
        <f>_xlfn.RANK.EQ(M38,M$4:M$47)</f>
        <v>35</v>
      </c>
      <c r="O38" s="13">
        <v>50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2:45" ht="13.5">
      <c r="B39" s="12" t="s">
        <v>61</v>
      </c>
      <c r="C39" s="13">
        <v>61</v>
      </c>
      <c r="D39" s="13">
        <v>15</v>
      </c>
      <c r="E39" s="13">
        <v>6</v>
      </c>
      <c r="F39" s="14">
        <f>E39/D39</f>
        <v>0.4</v>
      </c>
      <c r="G39" s="13">
        <v>9</v>
      </c>
      <c r="H39" s="13">
        <f>C39/E39</f>
        <v>10.166666666666666</v>
      </c>
      <c r="I39" s="13">
        <f>C39/D39</f>
        <v>4.066666666666666</v>
      </c>
      <c r="J39" s="13">
        <v>32</v>
      </c>
      <c r="K39" s="13">
        <v>1</v>
      </c>
      <c r="L39" s="13">
        <v>866593</v>
      </c>
      <c r="M39" s="18">
        <f>C39/L39</f>
        <v>7.039059858549516E-05</v>
      </c>
      <c r="N39" s="13">
        <f>_xlfn.RANK.EQ(M39,M$4:M$47)</f>
        <v>36</v>
      </c>
      <c r="O39" s="13">
        <v>56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2:45" ht="13.5">
      <c r="B40" s="12" t="s">
        <v>62</v>
      </c>
      <c r="C40" s="13">
        <v>58</v>
      </c>
      <c r="D40" s="13">
        <v>14</v>
      </c>
      <c r="E40" s="13">
        <v>3</v>
      </c>
      <c r="F40" s="14">
        <f>E40/D40</f>
        <v>0.21428571428571427</v>
      </c>
      <c r="G40" s="13">
        <v>11</v>
      </c>
      <c r="H40" s="13">
        <f>C40/E40</f>
        <v>19.333333333333332</v>
      </c>
      <c r="I40" s="13">
        <f>C40/D40</f>
        <v>4.142857142857143</v>
      </c>
      <c r="J40" s="13">
        <v>56</v>
      </c>
      <c r="K40" s="13">
        <v>1</v>
      </c>
      <c r="L40" s="13">
        <v>866593</v>
      </c>
      <c r="M40" s="18">
        <f>C40/L40</f>
        <v>6.692876586817572E-05</v>
      </c>
      <c r="N40" s="13">
        <f>_xlfn.RANK.EQ(M40,M$4:M$47)</f>
        <v>37</v>
      </c>
      <c r="O40" s="13">
        <v>47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2:45" ht="13.5">
      <c r="B41" s="12" t="s">
        <v>63</v>
      </c>
      <c r="C41" s="13">
        <v>57</v>
      </c>
      <c r="D41" s="13">
        <v>22</v>
      </c>
      <c r="E41" s="13">
        <v>6</v>
      </c>
      <c r="F41" s="14">
        <f>E41/D41</f>
        <v>0.2727272727272727</v>
      </c>
      <c r="G41" s="13">
        <v>16</v>
      </c>
      <c r="H41" s="13">
        <f>C41/E41</f>
        <v>9.5</v>
      </c>
      <c r="I41" s="13">
        <f>C41/D41</f>
        <v>2.590909090909091</v>
      </c>
      <c r="J41" s="13">
        <v>34</v>
      </c>
      <c r="K41" s="13">
        <v>1</v>
      </c>
      <c r="L41" s="13">
        <v>866593</v>
      </c>
      <c r="M41" s="18">
        <f>C41/L41</f>
        <v>6.577482162906924E-05</v>
      </c>
      <c r="N41" s="13">
        <f>_xlfn.RANK.EQ(M41,M$4:M$47)</f>
        <v>38</v>
      </c>
      <c r="O41" s="13">
        <v>55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2:45" ht="13.5">
      <c r="B42" s="12" t="s">
        <v>64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1">
        <f>C42/L42</f>
        <v>4.038804836872673E-05</v>
      </c>
      <c r="N42" s="13">
        <f>_xlfn.RANK.EQ(M42,M$4:M$47)</f>
        <v>39</v>
      </c>
      <c r="O42" s="1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2:45" ht="13.5">
      <c r="B43" s="12" t="s">
        <v>65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1">
        <f>C43/L43</f>
        <v>2.7694661738555468E-05</v>
      </c>
      <c r="N43" s="13">
        <f>_xlfn.RANK.EQ(M43,M$4:M$47)</f>
        <v>40</v>
      </c>
      <c r="O43" s="13">
        <v>18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2:45" ht="13.5">
      <c r="B44" s="12" t="s">
        <v>66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1">
        <f>C44/L44</f>
        <v>1.6155219347490692E-05</v>
      </c>
      <c r="N44" s="13">
        <f>_xlfn.RANK.EQ(M44,M$4:M$47)</f>
        <v>41</v>
      </c>
      <c r="O44" s="13">
        <v>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2:45" ht="13.5">
      <c r="B45" s="12" t="s">
        <v>67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21">
        <f>C45/L45</f>
        <v>6.923665434638867E-06</v>
      </c>
      <c r="N45" s="13">
        <f>_xlfn.RANK.EQ(M45,M$4:M$47)</f>
        <v>42</v>
      </c>
      <c r="O45" s="13">
        <v>6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2:45" ht="13.5">
      <c r="B46" s="12" t="s">
        <v>68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21">
        <f>C46/L46</f>
        <v>5.76972119553239E-06</v>
      </c>
      <c r="N46" s="13">
        <f>_xlfn.RANK.EQ(M46,M$4:M$47)</f>
        <v>43</v>
      </c>
      <c r="O46" s="13">
        <v>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2:45" ht="13.5">
      <c r="B47" s="12" t="s">
        <v>69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21">
        <f>C47/L47</f>
        <v>5.76972119553239E-06</v>
      </c>
      <c r="N47" s="13">
        <f>_xlfn.RANK.EQ(M47,M$4:M$47)</f>
        <v>43</v>
      </c>
      <c r="O47" s="13">
        <v>4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2:45" ht="13.5">
      <c r="B48" s="12" t="s">
        <v>70</v>
      </c>
      <c r="C48" s="16" t="s">
        <v>144</v>
      </c>
      <c r="D48" s="13">
        <v>4</v>
      </c>
      <c r="E48" s="16" t="s">
        <v>144</v>
      </c>
      <c r="F48" s="16" t="s">
        <v>144</v>
      </c>
      <c r="G48" s="13">
        <v>4</v>
      </c>
      <c r="H48" s="16" t="s">
        <v>144</v>
      </c>
      <c r="I48" s="16" t="s">
        <v>144</v>
      </c>
      <c r="J48" s="16" t="s">
        <v>144</v>
      </c>
      <c r="K48" s="16" t="s">
        <v>144</v>
      </c>
      <c r="L48" s="13">
        <v>866593</v>
      </c>
      <c r="M48" s="32" t="s">
        <v>144</v>
      </c>
      <c r="N48" s="13">
        <v>44</v>
      </c>
      <c r="O48" s="16" t="s">
        <v>144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2:45" ht="13.5">
      <c r="B49" s="12" t="s">
        <v>71</v>
      </c>
      <c r="C49" s="16" t="s">
        <v>144</v>
      </c>
      <c r="D49" s="13">
        <v>4</v>
      </c>
      <c r="E49" s="16" t="s">
        <v>144</v>
      </c>
      <c r="F49" s="16" t="s">
        <v>144</v>
      </c>
      <c r="G49" s="13">
        <v>4</v>
      </c>
      <c r="H49" s="16" t="s">
        <v>144</v>
      </c>
      <c r="I49" s="16" t="s">
        <v>144</v>
      </c>
      <c r="J49" s="16" t="s">
        <v>144</v>
      </c>
      <c r="K49" s="16" t="s">
        <v>144</v>
      </c>
      <c r="L49" s="13">
        <v>866593</v>
      </c>
      <c r="M49" s="32" t="s">
        <v>144</v>
      </c>
      <c r="N49" s="13">
        <v>44</v>
      </c>
      <c r="O49" s="16" t="s">
        <v>144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2:45" ht="13.5">
      <c r="B50" s="12" t="s">
        <v>73</v>
      </c>
      <c r="C50" s="16" t="s">
        <v>144</v>
      </c>
      <c r="D50" s="13">
        <v>1</v>
      </c>
      <c r="E50" s="16" t="s">
        <v>144</v>
      </c>
      <c r="F50" s="16" t="s">
        <v>144</v>
      </c>
      <c r="G50" s="13">
        <v>1</v>
      </c>
      <c r="H50" s="16" t="s">
        <v>144</v>
      </c>
      <c r="I50" s="16" t="s">
        <v>144</v>
      </c>
      <c r="J50" s="16" t="s">
        <v>144</v>
      </c>
      <c r="K50" s="16" t="s">
        <v>144</v>
      </c>
      <c r="L50" s="13">
        <v>866593</v>
      </c>
      <c r="M50" s="32" t="s">
        <v>144</v>
      </c>
      <c r="N50" s="13">
        <v>44</v>
      </c>
      <c r="O50" s="16" t="s">
        <v>144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2:45" ht="13.5">
      <c r="B51" s="12" t="s">
        <v>72</v>
      </c>
      <c r="C51" s="16" t="s">
        <v>144</v>
      </c>
      <c r="D51" s="16" t="s">
        <v>144</v>
      </c>
      <c r="E51" s="16" t="s">
        <v>144</v>
      </c>
      <c r="F51" s="16" t="s">
        <v>144</v>
      </c>
      <c r="G51" s="16" t="s">
        <v>144</v>
      </c>
      <c r="H51" s="16" t="s">
        <v>144</v>
      </c>
      <c r="I51" s="16" t="s">
        <v>144</v>
      </c>
      <c r="J51" s="16" t="s">
        <v>144</v>
      </c>
      <c r="K51" s="16" t="s">
        <v>144</v>
      </c>
      <c r="L51" s="13">
        <v>866593</v>
      </c>
      <c r="M51" s="32" t="s">
        <v>144</v>
      </c>
      <c r="N51" s="13">
        <v>44</v>
      </c>
      <c r="O51" s="16" t="s">
        <v>144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2:45" ht="13.5">
      <c r="B52" s="24" t="s">
        <v>9</v>
      </c>
      <c r="C52" s="25">
        <f>SUM(C4:C51)</f>
        <v>4285706</v>
      </c>
      <c r="D52" s="25">
        <f>SUM(D4:D51)</f>
        <v>119419</v>
      </c>
      <c r="E52" s="25">
        <f>SUM(E4:E51)</f>
        <v>34081</v>
      </c>
      <c r="F52" s="26">
        <f>E52/D52</f>
        <v>0.28539009705323276</v>
      </c>
      <c r="G52" s="25">
        <f>SUM(G4:G51)</f>
        <v>85338</v>
      </c>
      <c r="H52" s="25">
        <f>C52/E52</f>
        <v>125.7505941727062</v>
      </c>
      <c r="I52" s="25">
        <f>C52/D52</f>
        <v>35.887974275450304</v>
      </c>
      <c r="J52" s="25"/>
      <c r="K52" s="25"/>
      <c r="L52" s="25"/>
      <c r="M52" s="25"/>
      <c r="N52" s="25"/>
      <c r="O52" s="25">
        <f>SUM(O4:O51)</f>
        <v>2332322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61"/>
  <sheetViews>
    <sheetView zoomScale="99" zoomScaleNormal="99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8" sqref="C8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43" ht="72.75" customHeight="1">
      <c r="B1" s="30" t="s">
        <v>157</v>
      </c>
      <c r="C1" s="30"/>
      <c r="D1" s="29" t="s">
        <v>130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2:43" ht="75.75" customHeight="1">
      <c r="B2" s="31" t="s">
        <v>153</v>
      </c>
      <c r="C2" s="31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12</v>
      </c>
      <c r="L2" s="3" t="s">
        <v>30</v>
      </c>
      <c r="M2" s="3" t="s">
        <v>13</v>
      </c>
      <c r="N2" s="3" t="s">
        <v>14</v>
      </c>
      <c r="O2" s="23" t="s">
        <v>151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2:43" ht="13.5">
      <c r="B3" s="3" t="s">
        <v>10</v>
      </c>
      <c r="C3" s="3" t="s">
        <v>11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/>
      <c r="L3" s="3"/>
      <c r="M3" s="3" t="s">
        <v>141</v>
      </c>
      <c r="N3" s="3" t="s">
        <v>142</v>
      </c>
      <c r="O3" s="4" t="s">
        <v>143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2:43" ht="13.5">
      <c r="B4" s="12" t="s">
        <v>20</v>
      </c>
      <c r="C4" s="12" t="s">
        <v>21</v>
      </c>
      <c r="D4" s="13">
        <v>31741</v>
      </c>
      <c r="E4" s="13">
        <v>285</v>
      </c>
      <c r="F4" s="13">
        <v>60</v>
      </c>
      <c r="G4" s="14">
        <f>F4/E4</f>
        <v>0.21052631578947367</v>
      </c>
      <c r="H4" s="13">
        <v>225</v>
      </c>
      <c r="I4" s="13">
        <f>D4/F4</f>
        <v>529.0166666666667</v>
      </c>
      <c r="J4" s="13">
        <f>D4/E4</f>
        <v>111.3719298245614</v>
      </c>
      <c r="K4" s="13">
        <v>3694</v>
      </c>
      <c r="L4" s="13">
        <v>1</v>
      </c>
      <c r="M4" s="13">
        <v>18194</v>
      </c>
      <c r="N4" s="17">
        <f>D4/M4</f>
        <v>1.7445861272947125</v>
      </c>
      <c r="O4" s="13">
        <v>14636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2:43" ht="13.5">
      <c r="B5" s="12" t="s">
        <v>145</v>
      </c>
      <c r="C5" s="12" t="s">
        <v>22</v>
      </c>
      <c r="D5" s="13">
        <v>130652</v>
      </c>
      <c r="E5" s="13">
        <v>5467</v>
      </c>
      <c r="F5" s="13">
        <v>2108</v>
      </c>
      <c r="G5" s="14">
        <f>F5/E5</f>
        <v>0.3855862447411743</v>
      </c>
      <c r="H5" s="13">
        <v>3359</v>
      </c>
      <c r="I5" s="13">
        <f>D5/F5</f>
        <v>61.979127134724855</v>
      </c>
      <c r="J5" s="13">
        <f>D5/E5</f>
        <v>23.898298884214377</v>
      </c>
      <c r="K5" s="13">
        <v>1247</v>
      </c>
      <c r="L5" s="13">
        <v>1</v>
      </c>
      <c r="M5" s="13">
        <v>75607</v>
      </c>
      <c r="N5" s="17">
        <f>D5/M5</f>
        <v>1.7280410543997249</v>
      </c>
      <c r="O5" s="13">
        <v>88567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2:43" ht="13.5">
      <c r="B6" s="12" t="s">
        <v>25</v>
      </c>
      <c r="C6" s="12" t="s">
        <v>80</v>
      </c>
      <c r="D6" s="13">
        <v>23057</v>
      </c>
      <c r="E6" s="13">
        <v>322</v>
      </c>
      <c r="F6" s="13">
        <v>126</v>
      </c>
      <c r="G6" s="14">
        <f>F6/E6</f>
        <v>0.391304347826087</v>
      </c>
      <c r="H6" s="13">
        <v>196</v>
      </c>
      <c r="I6" s="13">
        <f>D6/F6</f>
        <v>182.9920634920635</v>
      </c>
      <c r="J6" s="13">
        <f>D6/E6</f>
        <v>71.6055900621118</v>
      </c>
      <c r="K6" s="13">
        <v>1846</v>
      </c>
      <c r="L6" s="13">
        <v>1</v>
      </c>
      <c r="M6" s="13">
        <v>17877</v>
      </c>
      <c r="N6" s="17">
        <f>D6/M6</f>
        <v>1.289757789338256</v>
      </c>
      <c r="O6" s="13">
        <v>12791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2:43" ht="13.5">
      <c r="B7" s="12" t="s">
        <v>29</v>
      </c>
      <c r="C7" s="12" t="s">
        <v>76</v>
      </c>
      <c r="D7" s="13">
        <v>87617</v>
      </c>
      <c r="E7" s="13">
        <v>1280</v>
      </c>
      <c r="F7" s="13">
        <v>683</v>
      </c>
      <c r="G7" s="14">
        <f>F7/E7</f>
        <v>0.53359375</v>
      </c>
      <c r="H7" s="13">
        <v>597</v>
      </c>
      <c r="I7" s="13">
        <f>D7/F7</f>
        <v>128.2825768667643</v>
      </c>
      <c r="J7" s="13">
        <f>D7/E7</f>
        <v>68.45078125</v>
      </c>
      <c r="K7" s="13">
        <v>3792</v>
      </c>
      <c r="L7" s="13">
        <v>1</v>
      </c>
      <c r="M7" s="13">
        <v>68336</v>
      </c>
      <c r="N7" s="17">
        <f>D7/M7</f>
        <v>1.2821499648794192</v>
      </c>
      <c r="O7" s="13">
        <v>79126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2:43" ht="13.5">
      <c r="B8" s="12" t="s">
        <v>23</v>
      </c>
      <c r="C8" s="12" t="s">
        <v>24</v>
      </c>
      <c r="D8" s="13">
        <v>12606</v>
      </c>
      <c r="E8" s="13">
        <v>236</v>
      </c>
      <c r="F8" s="13">
        <v>106</v>
      </c>
      <c r="G8" s="14">
        <f>F8/E8</f>
        <v>0.4491525423728814</v>
      </c>
      <c r="H8" s="13">
        <v>130</v>
      </c>
      <c r="I8" s="13">
        <f>D8/F8</f>
        <v>118.9245283018868</v>
      </c>
      <c r="J8" s="13">
        <f>D8/E8</f>
        <v>53.41525423728814</v>
      </c>
      <c r="K8" s="13">
        <v>2939</v>
      </c>
      <c r="L8" s="13">
        <v>1</v>
      </c>
      <c r="M8" s="13">
        <v>10013</v>
      </c>
      <c r="N8" s="17">
        <f>D8/M8</f>
        <v>1.2589633476480575</v>
      </c>
      <c r="O8" s="13">
        <v>9620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2:43" ht="13.5">
      <c r="B9" s="12" t="s">
        <v>25</v>
      </c>
      <c r="C9" s="12" t="s">
        <v>26</v>
      </c>
      <c r="D9" s="13">
        <v>20912</v>
      </c>
      <c r="E9" s="13">
        <v>15</v>
      </c>
      <c r="F9" s="13">
        <v>12</v>
      </c>
      <c r="G9" s="14">
        <f>F9/E9</f>
        <v>0.8</v>
      </c>
      <c r="H9" s="13">
        <v>3</v>
      </c>
      <c r="I9" s="13">
        <f>D9/F9</f>
        <v>1742.6666666666667</v>
      </c>
      <c r="J9" s="13">
        <f>D9/E9</f>
        <v>1394.1333333333334</v>
      </c>
      <c r="K9" s="13">
        <v>14191</v>
      </c>
      <c r="L9" s="13">
        <v>5</v>
      </c>
      <c r="M9" s="13">
        <v>17877</v>
      </c>
      <c r="N9" s="17">
        <f>D9/M9</f>
        <v>1.1697712144095767</v>
      </c>
      <c r="O9" s="13">
        <v>17632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2:43" ht="13.5">
      <c r="B10" s="12" t="s">
        <v>74</v>
      </c>
      <c r="C10" s="12" t="s">
        <v>75</v>
      </c>
      <c r="D10" s="13">
        <v>48335</v>
      </c>
      <c r="E10" s="13">
        <v>1049</v>
      </c>
      <c r="F10" s="13">
        <v>457</v>
      </c>
      <c r="G10" s="14">
        <f>F10/E10</f>
        <v>0.4356530028598665</v>
      </c>
      <c r="H10" s="13">
        <v>592</v>
      </c>
      <c r="I10" s="13">
        <f>D10/F10</f>
        <v>105.76586433260394</v>
      </c>
      <c r="J10" s="13">
        <f>D10/E10</f>
        <v>46.07721639656816</v>
      </c>
      <c r="K10" s="13">
        <v>1919</v>
      </c>
      <c r="L10" s="13">
        <v>1</v>
      </c>
      <c r="M10" s="13">
        <v>41610</v>
      </c>
      <c r="N10" s="17">
        <f>D10/M10</f>
        <v>1.1616198029319875</v>
      </c>
      <c r="O10" s="13">
        <v>44538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2:43" ht="13.5">
      <c r="B11" s="12" t="s">
        <v>23</v>
      </c>
      <c r="C11" s="12" t="s">
        <v>79</v>
      </c>
      <c r="D11" s="13">
        <v>11525</v>
      </c>
      <c r="E11" s="13">
        <v>245</v>
      </c>
      <c r="F11" s="13">
        <v>55</v>
      </c>
      <c r="G11" s="14">
        <f>F11/E11</f>
        <v>0.22448979591836735</v>
      </c>
      <c r="H11" s="13">
        <v>190</v>
      </c>
      <c r="I11" s="13">
        <f>D11/F11</f>
        <v>209.54545454545453</v>
      </c>
      <c r="J11" s="13">
        <f>D11/E11</f>
        <v>47.04081632653061</v>
      </c>
      <c r="K11" s="13">
        <v>1752</v>
      </c>
      <c r="L11" s="13">
        <v>1</v>
      </c>
      <c r="M11" s="13">
        <v>10013</v>
      </c>
      <c r="N11" s="17">
        <f>D11/M11</f>
        <v>1.1510036951962448</v>
      </c>
      <c r="O11" s="13">
        <v>5216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2:43" ht="13.5">
      <c r="B12" s="12" t="s">
        <v>77</v>
      </c>
      <c r="C12" s="12" t="s">
        <v>78</v>
      </c>
      <c r="D12" s="13">
        <v>128805</v>
      </c>
      <c r="E12" s="13">
        <v>6288</v>
      </c>
      <c r="F12" s="13">
        <v>2426</v>
      </c>
      <c r="G12" s="14">
        <f>F12/E12</f>
        <v>0.3858142493638677</v>
      </c>
      <c r="H12" s="13">
        <v>3862</v>
      </c>
      <c r="I12" s="13">
        <f>D12/F12</f>
        <v>53.093569661995055</v>
      </c>
      <c r="J12" s="13">
        <f>D12/E12</f>
        <v>20.484255725190838</v>
      </c>
      <c r="K12" s="13">
        <v>5683</v>
      </c>
      <c r="L12" s="13">
        <v>1</v>
      </c>
      <c r="M12" s="13">
        <v>115443</v>
      </c>
      <c r="N12" s="17">
        <f>D12/M12</f>
        <v>1.1157454328109977</v>
      </c>
      <c r="O12" s="13">
        <v>121899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2:43" ht="13.5">
      <c r="B13" s="12" t="s">
        <v>81</v>
      </c>
      <c r="C13" s="12" t="s">
        <v>82</v>
      </c>
      <c r="D13" s="13">
        <v>40416</v>
      </c>
      <c r="E13" s="13">
        <v>1225</v>
      </c>
      <c r="F13" s="13">
        <v>306</v>
      </c>
      <c r="G13" s="14">
        <f>F13/E13</f>
        <v>0.24979591836734694</v>
      </c>
      <c r="H13" s="13">
        <v>919</v>
      </c>
      <c r="I13" s="13">
        <f>D13/F13</f>
        <v>132.07843137254903</v>
      </c>
      <c r="J13" s="13">
        <f>D13/E13</f>
        <v>32.99265306122449</v>
      </c>
      <c r="K13" s="13">
        <v>11540</v>
      </c>
      <c r="L13" s="13">
        <v>1</v>
      </c>
      <c r="M13" s="13">
        <v>49088</v>
      </c>
      <c r="N13" s="17">
        <f>D13/M13</f>
        <v>0.8233376792698827</v>
      </c>
      <c r="O13" s="13">
        <v>33061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2:43" ht="13.5">
      <c r="B14" s="12" t="s">
        <v>84</v>
      </c>
      <c r="C14" s="12" t="s">
        <v>85</v>
      </c>
      <c r="D14" s="13">
        <v>29876</v>
      </c>
      <c r="E14" s="13">
        <v>410</v>
      </c>
      <c r="F14" s="13">
        <v>158</v>
      </c>
      <c r="G14" s="14">
        <f>F14/E14</f>
        <v>0.3853658536585366</v>
      </c>
      <c r="H14" s="13">
        <v>252</v>
      </c>
      <c r="I14" s="13">
        <f>D14/F14</f>
        <v>189.08860759493672</v>
      </c>
      <c r="J14" s="13">
        <f>D14/E14</f>
        <v>72.86829268292684</v>
      </c>
      <c r="K14" s="13">
        <v>3942</v>
      </c>
      <c r="L14" s="13">
        <v>1</v>
      </c>
      <c r="M14" s="13">
        <v>40830</v>
      </c>
      <c r="N14" s="17">
        <f>D14/M14</f>
        <v>0.7317168748469263</v>
      </c>
      <c r="O14" s="13">
        <v>26261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2:43" ht="13.5">
      <c r="B15" s="12" t="s">
        <v>148</v>
      </c>
      <c r="C15" s="12" t="s">
        <v>86</v>
      </c>
      <c r="D15" s="13">
        <v>47954</v>
      </c>
      <c r="E15" s="13">
        <v>985</v>
      </c>
      <c r="F15" s="13">
        <v>424</v>
      </c>
      <c r="G15" s="14">
        <f>F15/E15</f>
        <v>0.4304568527918782</v>
      </c>
      <c r="H15" s="13">
        <v>561</v>
      </c>
      <c r="I15" s="13">
        <f>D15/F15</f>
        <v>113.09905660377359</v>
      </c>
      <c r="J15" s="13">
        <f>D15/E15</f>
        <v>48.68426395939086</v>
      </c>
      <c r="K15" s="13">
        <v>875</v>
      </c>
      <c r="L15" s="13">
        <v>1</v>
      </c>
      <c r="M15" s="13">
        <v>66720</v>
      </c>
      <c r="N15" s="17">
        <f>D15/M15</f>
        <v>0.7187350119904077</v>
      </c>
      <c r="O15" s="13">
        <v>33148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2:43" ht="13.5">
      <c r="B16" s="12" t="s">
        <v>146</v>
      </c>
      <c r="C16" s="12" t="s">
        <v>83</v>
      </c>
      <c r="D16" s="13">
        <v>103352</v>
      </c>
      <c r="E16" s="13">
        <v>458</v>
      </c>
      <c r="F16" s="13">
        <v>128</v>
      </c>
      <c r="G16" s="14">
        <f>F16/E16</f>
        <v>0.2794759825327511</v>
      </c>
      <c r="H16" s="13">
        <v>330</v>
      </c>
      <c r="I16" s="13">
        <f>D16/F16</f>
        <v>807.4375</v>
      </c>
      <c r="J16" s="13">
        <f>D16/E16</f>
        <v>225.65938864628822</v>
      </c>
      <c r="K16" s="13">
        <v>93323</v>
      </c>
      <c r="L16" s="13">
        <v>1</v>
      </c>
      <c r="M16" s="13">
        <v>149312</v>
      </c>
      <c r="N16" s="17">
        <f>D16/M16</f>
        <v>0.692188169738534</v>
      </c>
      <c r="O16" s="13">
        <v>4173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2:43" ht="13.5">
      <c r="B17" s="12" t="s">
        <v>150</v>
      </c>
      <c r="C17" s="12" t="s">
        <v>88</v>
      </c>
      <c r="D17" s="13">
        <v>12840</v>
      </c>
      <c r="E17" s="13">
        <v>211</v>
      </c>
      <c r="F17" s="13">
        <v>88</v>
      </c>
      <c r="G17" s="14">
        <f>F17/E17</f>
        <v>0.41706161137440756</v>
      </c>
      <c r="H17" s="13">
        <v>123</v>
      </c>
      <c r="I17" s="13">
        <f>D17/F17</f>
        <v>145.9090909090909</v>
      </c>
      <c r="J17" s="13">
        <f>D17/E17</f>
        <v>60.85308056872038</v>
      </c>
      <c r="K17" s="13">
        <v>1957</v>
      </c>
      <c r="L17" s="13">
        <v>1</v>
      </c>
      <c r="M17" s="13">
        <v>30494</v>
      </c>
      <c r="N17" s="17">
        <f>D17/M17</f>
        <v>0.42106643929953436</v>
      </c>
      <c r="O17" s="13">
        <v>6783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2:43" ht="13.5">
      <c r="B18" s="12" t="s">
        <v>89</v>
      </c>
      <c r="C18" s="12" t="s">
        <v>90</v>
      </c>
      <c r="D18" s="13">
        <v>2043</v>
      </c>
      <c r="E18" s="13">
        <v>64</v>
      </c>
      <c r="F18" s="13">
        <v>28</v>
      </c>
      <c r="G18" s="14">
        <f>F18/E18</f>
        <v>0.4375</v>
      </c>
      <c r="H18" s="13">
        <v>36</v>
      </c>
      <c r="I18" s="13">
        <f>D18/F18</f>
        <v>72.96428571428571</v>
      </c>
      <c r="J18" s="13">
        <f>D18/E18</f>
        <v>31.921875</v>
      </c>
      <c r="K18" s="13">
        <v>459</v>
      </c>
      <c r="L18" s="13">
        <v>1</v>
      </c>
      <c r="M18" s="13">
        <v>10351</v>
      </c>
      <c r="N18" s="17">
        <f>D18/M18</f>
        <v>0.19737223456670852</v>
      </c>
      <c r="O18" s="13">
        <v>1839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2:43" ht="13.5">
      <c r="B19" s="12" t="s">
        <v>25</v>
      </c>
      <c r="C19" s="12" t="s">
        <v>91</v>
      </c>
      <c r="D19" s="13">
        <v>3134</v>
      </c>
      <c r="E19" s="13">
        <v>88</v>
      </c>
      <c r="F19" s="13">
        <v>47</v>
      </c>
      <c r="G19" s="14">
        <f>F19/E19</f>
        <v>0.5340909090909091</v>
      </c>
      <c r="H19" s="13">
        <v>41</v>
      </c>
      <c r="I19" s="13">
        <f>D19/F19</f>
        <v>66.68085106382979</v>
      </c>
      <c r="J19" s="13">
        <f>D19/E19</f>
        <v>35.61363636363637</v>
      </c>
      <c r="K19" s="13">
        <v>527</v>
      </c>
      <c r="L19" s="13">
        <v>1</v>
      </c>
      <c r="M19" s="13">
        <v>17877</v>
      </c>
      <c r="N19" s="17">
        <f>D19/M19</f>
        <v>0.17530905632936175</v>
      </c>
      <c r="O19" s="13">
        <v>1860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2:43" ht="13.5">
      <c r="B20" s="12" t="s">
        <v>146</v>
      </c>
      <c r="C20" s="12" t="s">
        <v>116</v>
      </c>
      <c r="D20" s="13">
        <v>22500</v>
      </c>
      <c r="E20" s="13">
        <v>177</v>
      </c>
      <c r="F20" s="13">
        <v>97</v>
      </c>
      <c r="G20" s="14">
        <f>F20/E20</f>
        <v>0.5480225988700564</v>
      </c>
      <c r="H20" s="13">
        <v>80</v>
      </c>
      <c r="I20" s="13">
        <f>D20/F20</f>
        <v>231.95876288659792</v>
      </c>
      <c r="J20" s="13">
        <f>D20/E20</f>
        <v>127.11864406779661</v>
      </c>
      <c r="K20" s="13">
        <v>4735</v>
      </c>
      <c r="L20" s="13">
        <v>1</v>
      </c>
      <c r="M20" s="13">
        <v>149312</v>
      </c>
      <c r="N20" s="17">
        <f>D20/M20</f>
        <v>0.15069117016716674</v>
      </c>
      <c r="O20" s="13">
        <v>5413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2:43" ht="13.5">
      <c r="B21" s="12" t="s">
        <v>92</v>
      </c>
      <c r="C21" s="12" t="s">
        <v>93</v>
      </c>
      <c r="D21" s="13">
        <v>6731</v>
      </c>
      <c r="E21" s="13">
        <v>64</v>
      </c>
      <c r="F21" s="13">
        <v>9</v>
      </c>
      <c r="G21" s="14">
        <f>F21/E21</f>
        <v>0.140625</v>
      </c>
      <c r="H21" s="13">
        <v>55</v>
      </c>
      <c r="I21" s="13">
        <f>D21/F21</f>
        <v>747.8888888888889</v>
      </c>
      <c r="J21" s="13">
        <f>D21/E21</f>
        <v>105.171875</v>
      </c>
      <c r="K21" s="13">
        <v>2315</v>
      </c>
      <c r="L21" s="13">
        <v>61</v>
      </c>
      <c r="M21" s="13">
        <v>51178</v>
      </c>
      <c r="N21" s="17">
        <f>D21/M21</f>
        <v>0.1315213568330142</v>
      </c>
      <c r="O21" s="13">
        <v>2048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2:43" ht="13.5">
      <c r="B22" s="12" t="s">
        <v>145</v>
      </c>
      <c r="C22" s="12" t="s">
        <v>95</v>
      </c>
      <c r="D22" s="13">
        <v>6709</v>
      </c>
      <c r="E22" s="13">
        <v>185</v>
      </c>
      <c r="F22" s="13">
        <v>62</v>
      </c>
      <c r="G22" s="14">
        <f>F22/E22</f>
        <v>0.33513513513513515</v>
      </c>
      <c r="H22" s="13">
        <v>123</v>
      </c>
      <c r="I22" s="13">
        <f>D22/F22</f>
        <v>108.20967741935483</v>
      </c>
      <c r="J22" s="13">
        <f>D22/E22</f>
        <v>36.26486486486486</v>
      </c>
      <c r="K22" s="13">
        <v>898</v>
      </c>
      <c r="L22" s="13">
        <v>1</v>
      </c>
      <c r="M22" s="13">
        <v>75607</v>
      </c>
      <c r="N22" s="17">
        <f>D22/M22</f>
        <v>0.08873517002393959</v>
      </c>
      <c r="O22" s="13">
        <v>3073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2:43" ht="13.5">
      <c r="B23" s="12" t="s">
        <v>29</v>
      </c>
      <c r="C23" s="12" t="s">
        <v>94</v>
      </c>
      <c r="D23" s="13">
        <v>5679</v>
      </c>
      <c r="E23" s="13">
        <v>225</v>
      </c>
      <c r="F23" s="13">
        <v>74</v>
      </c>
      <c r="G23" s="14">
        <f>F23/E23</f>
        <v>0.3288888888888889</v>
      </c>
      <c r="H23" s="13">
        <v>151</v>
      </c>
      <c r="I23" s="13">
        <f>D23/F23</f>
        <v>76.74324324324324</v>
      </c>
      <c r="J23" s="13">
        <f>D23/E23</f>
        <v>25.24</v>
      </c>
      <c r="K23" s="13">
        <v>668</v>
      </c>
      <c r="L23" s="13">
        <v>1</v>
      </c>
      <c r="M23" s="13">
        <v>68336</v>
      </c>
      <c r="N23" s="17">
        <f>D23/M23</f>
        <v>0.08310407398735659</v>
      </c>
      <c r="O23" s="13">
        <v>4922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2:43" ht="13.5">
      <c r="B24" s="12" t="s">
        <v>96</v>
      </c>
      <c r="C24" s="12" t="s">
        <v>97</v>
      </c>
      <c r="D24" s="13">
        <v>2663</v>
      </c>
      <c r="E24" s="13">
        <v>166</v>
      </c>
      <c r="F24" s="13">
        <v>55</v>
      </c>
      <c r="G24" s="14">
        <f>F24/E24</f>
        <v>0.3313253012048193</v>
      </c>
      <c r="H24" s="13">
        <v>111</v>
      </c>
      <c r="I24" s="13">
        <f>D24/F24</f>
        <v>48.41818181818182</v>
      </c>
      <c r="J24" s="13">
        <f>D24/E24</f>
        <v>16.042168674698797</v>
      </c>
      <c r="K24" s="13">
        <v>482</v>
      </c>
      <c r="L24" s="13">
        <v>1</v>
      </c>
      <c r="M24" s="13">
        <v>33159</v>
      </c>
      <c r="N24" s="17">
        <f>D24/M24</f>
        <v>0.08031002141198468</v>
      </c>
      <c r="O24" s="13">
        <v>2010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2:43" ht="13.5">
      <c r="B25" s="12" t="s">
        <v>25</v>
      </c>
      <c r="C25" s="12" t="s">
        <v>98</v>
      </c>
      <c r="D25" s="13">
        <v>1177</v>
      </c>
      <c r="E25" s="13">
        <v>12</v>
      </c>
      <c r="F25" s="13">
        <v>5</v>
      </c>
      <c r="G25" s="14">
        <f>F25/E25</f>
        <v>0.4166666666666667</v>
      </c>
      <c r="H25" s="13">
        <v>7</v>
      </c>
      <c r="I25" s="13">
        <f>D25/F25</f>
        <v>235.4</v>
      </c>
      <c r="J25" s="13">
        <f>D25/E25</f>
        <v>98.08333333333333</v>
      </c>
      <c r="K25" s="13">
        <v>589</v>
      </c>
      <c r="L25" s="13">
        <v>58</v>
      </c>
      <c r="M25" s="13">
        <v>17877</v>
      </c>
      <c r="N25" s="17">
        <f>D25/M25</f>
        <v>0.06583878726855737</v>
      </c>
      <c r="O25" s="13">
        <v>808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2:43" ht="13.5">
      <c r="B26" s="12" t="s">
        <v>146</v>
      </c>
      <c r="C26" s="12" t="s">
        <v>99</v>
      </c>
      <c r="D26" s="13">
        <v>8313</v>
      </c>
      <c r="E26" s="13">
        <v>455</v>
      </c>
      <c r="F26" s="13">
        <v>25</v>
      </c>
      <c r="G26" s="14">
        <f>F26/E26</f>
        <v>0.054945054945054944</v>
      </c>
      <c r="H26" s="13">
        <v>430</v>
      </c>
      <c r="I26" s="13">
        <f>D26/F26</f>
        <v>332.52</v>
      </c>
      <c r="J26" s="13">
        <f>D26/E26</f>
        <v>18.27032967032967</v>
      </c>
      <c r="K26" s="13">
        <v>1649</v>
      </c>
      <c r="L26" s="13">
        <v>1</v>
      </c>
      <c r="M26" s="13">
        <v>149312</v>
      </c>
      <c r="N26" s="17">
        <f>D26/M26</f>
        <v>0.05567536433776254</v>
      </c>
      <c r="O26" s="13">
        <v>5779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2:43" ht="13.5">
      <c r="B27" s="12" t="s">
        <v>20</v>
      </c>
      <c r="C27" s="12" t="s">
        <v>100</v>
      </c>
      <c r="D27" s="13">
        <v>930</v>
      </c>
      <c r="E27" s="13">
        <v>11</v>
      </c>
      <c r="F27" s="13">
        <v>2</v>
      </c>
      <c r="G27" s="14">
        <f>F27/E27</f>
        <v>0.18181818181818182</v>
      </c>
      <c r="H27" s="13">
        <v>9</v>
      </c>
      <c r="I27" s="13">
        <f>D27/F27</f>
        <v>465</v>
      </c>
      <c r="J27" s="13">
        <f>D27/E27</f>
        <v>84.54545454545455</v>
      </c>
      <c r="K27" s="13">
        <v>640</v>
      </c>
      <c r="L27" s="13">
        <v>290</v>
      </c>
      <c r="M27" s="13">
        <v>18194</v>
      </c>
      <c r="N27" s="17">
        <f>D27/M27</f>
        <v>0.05111575244586127</v>
      </c>
      <c r="O27" s="13">
        <v>330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2:43" ht="13.5">
      <c r="B28" s="12" t="s">
        <v>96</v>
      </c>
      <c r="C28" s="12" t="s">
        <v>101</v>
      </c>
      <c r="D28" s="13">
        <v>1633</v>
      </c>
      <c r="E28" s="13">
        <v>273</v>
      </c>
      <c r="F28" s="13">
        <v>114</v>
      </c>
      <c r="G28" s="14">
        <f>F28/E28</f>
        <v>0.4175824175824176</v>
      </c>
      <c r="H28" s="13">
        <v>159</v>
      </c>
      <c r="I28" s="13">
        <f>D28/F28</f>
        <v>14.324561403508772</v>
      </c>
      <c r="J28" s="13">
        <f>D28/E28</f>
        <v>5.981684981684982</v>
      </c>
      <c r="K28" s="13">
        <v>144</v>
      </c>
      <c r="L28" s="13">
        <v>1</v>
      </c>
      <c r="M28" s="13">
        <v>33159</v>
      </c>
      <c r="N28" s="17">
        <f>D28/M28</f>
        <v>0.049247564763714224</v>
      </c>
      <c r="O28" s="13">
        <v>1164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2:43" ht="13.5">
      <c r="B29" s="12" t="s">
        <v>27</v>
      </c>
      <c r="C29" s="12" t="s">
        <v>103</v>
      </c>
      <c r="D29" s="13">
        <v>1272</v>
      </c>
      <c r="E29" s="13">
        <v>143</v>
      </c>
      <c r="F29" s="13">
        <v>45</v>
      </c>
      <c r="G29" s="14">
        <f>F29/E29</f>
        <v>0.3146853146853147</v>
      </c>
      <c r="H29" s="13">
        <v>98</v>
      </c>
      <c r="I29" s="13">
        <f>D29/F29</f>
        <v>28.266666666666666</v>
      </c>
      <c r="J29" s="13">
        <f>D29/E29</f>
        <v>8.895104895104895</v>
      </c>
      <c r="K29" s="13">
        <v>214</v>
      </c>
      <c r="L29" s="13">
        <v>1</v>
      </c>
      <c r="M29" s="13">
        <v>28172</v>
      </c>
      <c r="N29" s="17">
        <f>D29/M29</f>
        <v>0.04515121397131904</v>
      </c>
      <c r="O29" s="13">
        <v>814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2:43" ht="13.5">
      <c r="B30" s="12" t="s">
        <v>25</v>
      </c>
      <c r="C30" s="12" t="s">
        <v>102</v>
      </c>
      <c r="D30" s="13">
        <v>672</v>
      </c>
      <c r="E30" s="13">
        <v>25</v>
      </c>
      <c r="F30" s="13">
        <v>9</v>
      </c>
      <c r="G30" s="14">
        <f>F30/E30</f>
        <v>0.36</v>
      </c>
      <c r="H30" s="13">
        <v>16</v>
      </c>
      <c r="I30" s="13">
        <f>D30/F30</f>
        <v>74.66666666666667</v>
      </c>
      <c r="J30" s="13">
        <f>D30/E30</f>
        <v>26.88</v>
      </c>
      <c r="K30" s="13">
        <v>306</v>
      </c>
      <c r="L30" s="13">
        <v>1</v>
      </c>
      <c r="M30" s="13">
        <v>17877</v>
      </c>
      <c r="N30" s="17">
        <f>D30/M30</f>
        <v>0.037590199697935894</v>
      </c>
      <c r="O30" s="13">
        <v>384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2:43" ht="13.5">
      <c r="B31" s="12" t="s">
        <v>104</v>
      </c>
      <c r="C31" s="12" t="s">
        <v>105</v>
      </c>
      <c r="D31" s="13">
        <v>1099</v>
      </c>
      <c r="E31" s="13">
        <v>291</v>
      </c>
      <c r="F31" s="13">
        <v>84</v>
      </c>
      <c r="G31" s="14">
        <f>F31/E31</f>
        <v>0.28865979381443296</v>
      </c>
      <c r="H31" s="13">
        <v>207</v>
      </c>
      <c r="I31" s="13">
        <f>D31/F31</f>
        <v>13.083333333333334</v>
      </c>
      <c r="J31" s="13">
        <f>D31/E31</f>
        <v>3.776632302405498</v>
      </c>
      <c r="K31" s="13">
        <v>195</v>
      </c>
      <c r="L31" s="13">
        <v>1</v>
      </c>
      <c r="M31" s="13">
        <v>52738</v>
      </c>
      <c r="N31" s="17">
        <f>D31/M31</f>
        <v>0.020838863817361296</v>
      </c>
      <c r="O31" s="13">
        <v>1003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2:43" ht="13.5">
      <c r="B32" s="12" t="s">
        <v>148</v>
      </c>
      <c r="C32" s="12" t="s">
        <v>106</v>
      </c>
      <c r="D32" s="13">
        <v>1005</v>
      </c>
      <c r="E32" s="13">
        <v>41</v>
      </c>
      <c r="F32" s="13">
        <v>23</v>
      </c>
      <c r="G32" s="14">
        <f>F32/E32</f>
        <v>0.5609756097560976</v>
      </c>
      <c r="H32" s="13">
        <v>18</v>
      </c>
      <c r="I32" s="13">
        <f>D32/F32</f>
        <v>43.69565217391305</v>
      </c>
      <c r="J32" s="13">
        <f>D32/E32</f>
        <v>24.51219512195122</v>
      </c>
      <c r="K32" s="13">
        <v>118</v>
      </c>
      <c r="L32" s="13">
        <v>1</v>
      </c>
      <c r="M32" s="13">
        <v>66720</v>
      </c>
      <c r="N32" s="17">
        <f>D32/M32</f>
        <v>0.01506294964028777</v>
      </c>
      <c r="O32" s="13">
        <v>714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2:43" ht="13.5">
      <c r="B33" s="12" t="s">
        <v>77</v>
      </c>
      <c r="C33" s="12" t="s">
        <v>110</v>
      </c>
      <c r="D33" s="13">
        <v>1671</v>
      </c>
      <c r="E33" s="13">
        <v>137</v>
      </c>
      <c r="F33" s="13">
        <v>41</v>
      </c>
      <c r="G33" s="14">
        <f>F33/E33</f>
        <v>0.29927007299270075</v>
      </c>
      <c r="H33" s="13">
        <v>96</v>
      </c>
      <c r="I33" s="13">
        <f>D33/F33</f>
        <v>40.75609756097561</v>
      </c>
      <c r="J33" s="13">
        <f>D33/E33</f>
        <v>12.197080291970803</v>
      </c>
      <c r="K33" s="13">
        <v>538</v>
      </c>
      <c r="L33" s="13">
        <v>1</v>
      </c>
      <c r="M33" s="13">
        <v>115443</v>
      </c>
      <c r="N33" s="17">
        <f>D33/M33</f>
        <v>0.014474675814038097</v>
      </c>
      <c r="O33" s="13">
        <v>1089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2:43" ht="13.5">
      <c r="B34" s="12" t="s">
        <v>147</v>
      </c>
      <c r="C34" s="12" t="s">
        <v>107</v>
      </c>
      <c r="D34" s="13">
        <v>3311</v>
      </c>
      <c r="E34" s="13">
        <v>47</v>
      </c>
      <c r="F34" s="13">
        <v>18</v>
      </c>
      <c r="G34" s="14">
        <f>F34/E34</f>
        <v>0.3829787234042553</v>
      </c>
      <c r="H34" s="13">
        <v>29</v>
      </c>
      <c r="I34" s="13">
        <f>D34/F34</f>
        <v>183.94444444444446</v>
      </c>
      <c r="J34" s="13">
        <f>D34/E34</f>
        <v>70.44680851063829</v>
      </c>
      <c r="K34" s="13">
        <v>1185</v>
      </c>
      <c r="L34" s="13">
        <v>1</v>
      </c>
      <c r="M34" s="13">
        <v>229185</v>
      </c>
      <c r="N34" s="17">
        <f>D34/M34</f>
        <v>0.014446844252459803</v>
      </c>
      <c r="O34" s="13">
        <v>1932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2:43" ht="13.5">
      <c r="B35" s="12" t="s">
        <v>146</v>
      </c>
      <c r="C35" s="12" t="s">
        <v>108</v>
      </c>
      <c r="D35" s="13">
        <v>2029</v>
      </c>
      <c r="E35" s="13">
        <v>67</v>
      </c>
      <c r="F35" s="13">
        <v>22</v>
      </c>
      <c r="G35" s="14">
        <f>F35/E35</f>
        <v>0.3283582089552239</v>
      </c>
      <c r="H35" s="13">
        <v>45</v>
      </c>
      <c r="I35" s="13">
        <f>D35/F35</f>
        <v>92.22727272727273</v>
      </c>
      <c r="J35" s="13">
        <f>D35/E35</f>
        <v>30.28358208955224</v>
      </c>
      <c r="K35" s="13">
        <v>392</v>
      </c>
      <c r="L35" s="13">
        <v>1</v>
      </c>
      <c r="M35" s="13">
        <v>149312</v>
      </c>
      <c r="N35" s="17">
        <f>D35/M35</f>
        <v>0.013588994856408059</v>
      </c>
      <c r="O35" s="13">
        <v>753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2:43" ht="13.5">
      <c r="B36" s="12" t="s">
        <v>27</v>
      </c>
      <c r="C36" s="12" t="s">
        <v>109</v>
      </c>
      <c r="D36" s="13">
        <v>342</v>
      </c>
      <c r="E36" s="13">
        <v>22</v>
      </c>
      <c r="F36" s="13">
        <v>12</v>
      </c>
      <c r="G36" s="14">
        <f>F36/E36</f>
        <v>0.5454545454545454</v>
      </c>
      <c r="H36" s="13">
        <v>10</v>
      </c>
      <c r="I36" s="13">
        <f>D36/F36</f>
        <v>28.5</v>
      </c>
      <c r="J36" s="13">
        <f>D36/E36</f>
        <v>15.545454545454545</v>
      </c>
      <c r="K36" s="13">
        <v>153</v>
      </c>
      <c r="L36" s="13">
        <v>1</v>
      </c>
      <c r="M36" s="13">
        <v>28172</v>
      </c>
      <c r="N36" s="17">
        <f>D36/M36</f>
        <v>0.012139713190401817</v>
      </c>
      <c r="O36" s="13">
        <v>329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2:43" ht="13.5">
      <c r="B37" s="12" t="s">
        <v>77</v>
      </c>
      <c r="C37" s="12" t="s">
        <v>111</v>
      </c>
      <c r="D37" s="13">
        <v>942</v>
      </c>
      <c r="E37" s="13">
        <v>230</v>
      </c>
      <c r="F37" s="13">
        <v>23</v>
      </c>
      <c r="G37" s="14">
        <f>F37/E37</f>
        <v>0.1</v>
      </c>
      <c r="H37" s="13">
        <v>207</v>
      </c>
      <c r="I37" s="13">
        <f>D37/F37</f>
        <v>40.95652173913044</v>
      </c>
      <c r="J37" s="13">
        <f>D37/E37</f>
        <v>4.095652173913043</v>
      </c>
      <c r="K37" s="13">
        <v>421</v>
      </c>
      <c r="L37" s="13">
        <v>1</v>
      </c>
      <c r="M37" s="13">
        <v>115443</v>
      </c>
      <c r="N37" s="17">
        <f>D37/M37</f>
        <v>0.008159871105220758</v>
      </c>
      <c r="O37" s="13">
        <v>831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2:43" ht="13.5">
      <c r="B38" s="12" t="s">
        <v>104</v>
      </c>
      <c r="C38" s="12" t="s">
        <v>113</v>
      </c>
      <c r="D38" s="13">
        <v>322</v>
      </c>
      <c r="E38" s="13">
        <v>117</v>
      </c>
      <c r="F38" s="13">
        <v>13</v>
      </c>
      <c r="G38" s="14">
        <f>F38/E38</f>
        <v>0.1111111111111111</v>
      </c>
      <c r="H38" s="13">
        <v>104</v>
      </c>
      <c r="I38" s="13">
        <f>D38/F38</f>
        <v>24.76923076923077</v>
      </c>
      <c r="J38" s="13">
        <f>D38/E38</f>
        <v>2.752136752136752</v>
      </c>
      <c r="K38" s="13">
        <v>136</v>
      </c>
      <c r="L38" s="13">
        <v>1</v>
      </c>
      <c r="M38" s="13">
        <v>52738</v>
      </c>
      <c r="N38" s="17">
        <f>D38/M38</f>
        <v>0.006105654366870188</v>
      </c>
      <c r="O38" s="13">
        <v>247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2:43" ht="13.5">
      <c r="B39" s="12" t="s">
        <v>146</v>
      </c>
      <c r="C39" s="12" t="s">
        <v>114</v>
      </c>
      <c r="D39" s="13">
        <v>627</v>
      </c>
      <c r="E39" s="13">
        <v>21</v>
      </c>
      <c r="F39" s="13">
        <v>13</v>
      </c>
      <c r="G39" s="14">
        <f>F39/E39</f>
        <v>0.6190476190476191</v>
      </c>
      <c r="H39" s="13">
        <v>8</v>
      </c>
      <c r="I39" s="13">
        <f>D39/F39</f>
        <v>48.23076923076923</v>
      </c>
      <c r="J39" s="13">
        <f>D39/E39</f>
        <v>29.857142857142858</v>
      </c>
      <c r="K39" s="13">
        <v>264</v>
      </c>
      <c r="L39" s="13">
        <v>1</v>
      </c>
      <c r="M39" s="13">
        <v>149312</v>
      </c>
      <c r="N39" s="17">
        <f>D39/M39</f>
        <v>0.00419926060865838</v>
      </c>
      <c r="O39" s="13">
        <v>379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2:43" ht="13.5">
      <c r="B40" s="12" t="s">
        <v>148</v>
      </c>
      <c r="C40" s="12" t="s">
        <v>115</v>
      </c>
      <c r="D40" s="13">
        <v>227</v>
      </c>
      <c r="E40" s="13">
        <v>89</v>
      </c>
      <c r="F40" s="13">
        <v>9</v>
      </c>
      <c r="G40" s="14">
        <f>F40/E40</f>
        <v>0.10112359550561797</v>
      </c>
      <c r="H40" s="13">
        <v>80</v>
      </c>
      <c r="I40" s="13">
        <f>D40/F40</f>
        <v>25.22222222222222</v>
      </c>
      <c r="J40" s="13">
        <f>D40/E40</f>
        <v>2.550561797752809</v>
      </c>
      <c r="K40" s="13">
        <v>92</v>
      </c>
      <c r="L40" s="13">
        <v>2</v>
      </c>
      <c r="M40" s="13">
        <v>66720</v>
      </c>
      <c r="N40" s="17">
        <f>D40/M40</f>
        <v>0.0034022781774580334</v>
      </c>
      <c r="O40" s="13">
        <v>106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2:43" ht="13.5">
      <c r="B41" s="12" t="s">
        <v>145</v>
      </c>
      <c r="C41" s="12" t="s">
        <v>117</v>
      </c>
      <c r="D41" s="13">
        <v>151</v>
      </c>
      <c r="E41" s="13">
        <v>59</v>
      </c>
      <c r="F41" s="13">
        <v>9</v>
      </c>
      <c r="G41" s="14">
        <f>F41/E41</f>
        <v>0.15254237288135594</v>
      </c>
      <c r="H41" s="13">
        <v>50</v>
      </c>
      <c r="I41" s="13">
        <f>D41/F41</f>
        <v>16.77777777777778</v>
      </c>
      <c r="J41" s="13">
        <f>D41/E41</f>
        <v>2.559322033898305</v>
      </c>
      <c r="K41" s="13">
        <v>72</v>
      </c>
      <c r="L41" s="13">
        <v>1</v>
      </c>
      <c r="M41" s="13">
        <v>75607</v>
      </c>
      <c r="N41" s="17">
        <f>D41/M41</f>
        <v>0.0019971695742457708</v>
      </c>
      <c r="O41" s="13">
        <v>115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2:43" ht="13.5">
      <c r="B42" s="12" t="s">
        <v>145</v>
      </c>
      <c r="C42" s="12" t="s">
        <v>118</v>
      </c>
      <c r="D42" s="13">
        <v>148</v>
      </c>
      <c r="E42" s="13">
        <v>97</v>
      </c>
      <c r="F42" s="13">
        <v>18</v>
      </c>
      <c r="G42" s="14">
        <f>F42/E42</f>
        <v>0.18556701030927836</v>
      </c>
      <c r="H42" s="13">
        <v>79</v>
      </c>
      <c r="I42" s="13">
        <f>D42/F42</f>
        <v>8.222222222222221</v>
      </c>
      <c r="J42" s="13">
        <f>D42/E42</f>
        <v>1.5257731958762886</v>
      </c>
      <c r="K42" s="13">
        <v>63</v>
      </c>
      <c r="L42" s="13">
        <v>1</v>
      </c>
      <c r="M42" s="13">
        <v>75607</v>
      </c>
      <c r="N42" s="17">
        <f>D42/M42</f>
        <v>0.001957490708532279</v>
      </c>
      <c r="O42" s="13">
        <v>138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2:43" ht="13.5">
      <c r="B43" s="12" t="s">
        <v>96</v>
      </c>
      <c r="C43" s="12" t="s">
        <v>119</v>
      </c>
      <c r="D43" s="13">
        <v>59</v>
      </c>
      <c r="E43" s="13">
        <v>14</v>
      </c>
      <c r="F43" s="13">
        <v>4</v>
      </c>
      <c r="G43" s="14">
        <f>F43/E43</f>
        <v>0.2857142857142857</v>
      </c>
      <c r="H43" s="13">
        <v>10</v>
      </c>
      <c r="I43" s="13">
        <f>D43/F43</f>
        <v>14.75</v>
      </c>
      <c r="J43" s="13">
        <f>D43/E43</f>
        <v>4.214285714285714</v>
      </c>
      <c r="K43" s="13">
        <v>34</v>
      </c>
      <c r="L43" s="13">
        <v>2</v>
      </c>
      <c r="M43" s="13">
        <v>33159</v>
      </c>
      <c r="N43" s="17">
        <f>D43/M43</f>
        <v>0.0017793057691727736</v>
      </c>
      <c r="O43" s="13">
        <v>47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2:43" ht="13.5">
      <c r="B44" s="12" t="s">
        <v>147</v>
      </c>
      <c r="C44" s="12" t="s">
        <v>120</v>
      </c>
      <c r="D44" s="13">
        <v>348</v>
      </c>
      <c r="E44" s="13">
        <v>30</v>
      </c>
      <c r="F44" s="13">
        <v>7</v>
      </c>
      <c r="G44" s="14">
        <f>F44/E44</f>
        <v>0.23333333333333334</v>
      </c>
      <c r="H44" s="13">
        <v>23</v>
      </c>
      <c r="I44" s="13">
        <f>D44/F44</f>
        <v>49.714285714285715</v>
      </c>
      <c r="J44" s="13">
        <f>D44/E44</f>
        <v>11.6</v>
      </c>
      <c r="K44" s="13">
        <v>153</v>
      </c>
      <c r="L44" s="13">
        <v>1</v>
      </c>
      <c r="M44" s="13">
        <v>229185</v>
      </c>
      <c r="N44" s="17">
        <f>D44/M44</f>
        <v>0.0015184239806270044</v>
      </c>
      <c r="O44" s="13">
        <v>264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2:43" ht="13.5">
      <c r="B45" s="12" t="s">
        <v>149</v>
      </c>
      <c r="C45" s="12" t="s">
        <v>121</v>
      </c>
      <c r="D45" s="13">
        <v>52</v>
      </c>
      <c r="E45" s="13">
        <v>91</v>
      </c>
      <c r="F45" s="13">
        <v>5</v>
      </c>
      <c r="G45" s="14">
        <f>F45/E45</f>
        <v>0.054945054945054944</v>
      </c>
      <c r="H45" s="13">
        <v>86</v>
      </c>
      <c r="I45" s="13">
        <f>D45/F45</f>
        <v>10.4</v>
      </c>
      <c r="J45" s="13">
        <f>D45/E45</f>
        <v>0.5714285714285714</v>
      </c>
      <c r="K45" s="13">
        <v>23</v>
      </c>
      <c r="L45" s="13">
        <v>2</v>
      </c>
      <c r="M45" s="13">
        <v>38406</v>
      </c>
      <c r="N45" s="17">
        <f>D45/M45</f>
        <v>0.0013539551111805448</v>
      </c>
      <c r="O45" s="13">
        <v>44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2:43" ht="13.5">
      <c r="B46" s="12" t="s">
        <v>146</v>
      </c>
      <c r="C46" s="12" t="s">
        <v>122</v>
      </c>
      <c r="D46" s="13">
        <v>169</v>
      </c>
      <c r="E46" s="13">
        <v>14</v>
      </c>
      <c r="F46" s="13">
        <v>6</v>
      </c>
      <c r="G46" s="14">
        <f>F46/E46</f>
        <v>0.42857142857142855</v>
      </c>
      <c r="H46" s="13">
        <v>8</v>
      </c>
      <c r="I46" s="13">
        <f>D46/F46</f>
        <v>28.166666666666668</v>
      </c>
      <c r="J46" s="13">
        <f>D46/E46</f>
        <v>12.071428571428571</v>
      </c>
      <c r="K46" s="13">
        <v>62</v>
      </c>
      <c r="L46" s="13">
        <v>3</v>
      </c>
      <c r="M46" s="13">
        <v>149312</v>
      </c>
      <c r="N46" s="17">
        <f>D46/M46</f>
        <v>0.0011318581225889413</v>
      </c>
      <c r="O46" s="13">
        <v>154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2:43" ht="13.5">
      <c r="B47" s="12" t="s">
        <v>77</v>
      </c>
      <c r="C47" s="12" t="s">
        <v>123</v>
      </c>
      <c r="D47" s="13">
        <v>106</v>
      </c>
      <c r="E47" s="13">
        <v>14</v>
      </c>
      <c r="F47" s="13">
        <v>7</v>
      </c>
      <c r="G47" s="14">
        <f>F47/E47</f>
        <v>0.5</v>
      </c>
      <c r="H47" s="13">
        <v>7</v>
      </c>
      <c r="I47" s="13">
        <f>D47/F47</f>
        <v>15.142857142857142</v>
      </c>
      <c r="J47" s="13">
        <f>D47/E47</f>
        <v>7.571428571428571</v>
      </c>
      <c r="K47" s="13">
        <v>38</v>
      </c>
      <c r="L47" s="13">
        <v>1</v>
      </c>
      <c r="M47" s="13">
        <v>115443</v>
      </c>
      <c r="N47" s="17">
        <f>D47/M47</f>
        <v>0.0009182020564261151</v>
      </c>
      <c r="O47" s="13">
        <v>100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2:43" ht="13.5">
      <c r="B48" s="12" t="s">
        <v>28</v>
      </c>
      <c r="C48" s="12" t="s">
        <v>124</v>
      </c>
      <c r="D48" s="13">
        <v>88</v>
      </c>
      <c r="E48" s="13">
        <v>32</v>
      </c>
      <c r="F48" s="13">
        <v>7</v>
      </c>
      <c r="G48" s="14">
        <f>F48/E48</f>
        <v>0.21875</v>
      </c>
      <c r="H48" s="13">
        <v>25</v>
      </c>
      <c r="I48" s="13">
        <f>D48/F48</f>
        <v>12.571428571428571</v>
      </c>
      <c r="J48" s="13">
        <f>D48/E48</f>
        <v>2.75</v>
      </c>
      <c r="K48" s="13">
        <v>37</v>
      </c>
      <c r="L48" s="13">
        <v>1</v>
      </c>
      <c r="M48" s="13">
        <v>112814</v>
      </c>
      <c r="N48" s="17">
        <f>D48/M48</f>
        <v>0.000780045029872179</v>
      </c>
      <c r="O48" s="13">
        <v>79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2:43" ht="13.5">
      <c r="B49" s="12" t="s">
        <v>149</v>
      </c>
      <c r="C49" s="12" t="s">
        <v>125</v>
      </c>
      <c r="D49" s="13">
        <v>25</v>
      </c>
      <c r="E49" s="13">
        <v>12</v>
      </c>
      <c r="F49" s="13">
        <v>4</v>
      </c>
      <c r="G49" s="14">
        <f>F49/E49</f>
        <v>0.3333333333333333</v>
      </c>
      <c r="H49" s="13">
        <v>8</v>
      </c>
      <c r="I49" s="13">
        <f>D49/F49</f>
        <v>6.25</v>
      </c>
      <c r="J49" s="13">
        <f>D49/E49</f>
        <v>2.0833333333333335</v>
      </c>
      <c r="K49" s="13">
        <v>20</v>
      </c>
      <c r="L49" s="13">
        <v>1</v>
      </c>
      <c r="M49" s="13">
        <v>38406</v>
      </c>
      <c r="N49" s="17">
        <f>D49/M49</f>
        <v>0.0006509399572983388</v>
      </c>
      <c r="O49" s="13">
        <v>23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2:43" ht="13.5">
      <c r="B50" s="12" t="s">
        <v>146</v>
      </c>
      <c r="C50" s="12" t="s">
        <v>126</v>
      </c>
      <c r="D50" s="13">
        <v>34</v>
      </c>
      <c r="E50" s="13">
        <v>4</v>
      </c>
      <c r="F50" s="13">
        <v>3</v>
      </c>
      <c r="G50" s="14">
        <f>F50/E50</f>
        <v>0.75</v>
      </c>
      <c r="H50" s="13">
        <v>1</v>
      </c>
      <c r="I50" s="13">
        <f>D50/F50</f>
        <v>11.333333333333334</v>
      </c>
      <c r="J50" s="13">
        <f>D50/E50</f>
        <v>8.5</v>
      </c>
      <c r="K50" s="13">
        <v>31</v>
      </c>
      <c r="L50" s="13">
        <v>1</v>
      </c>
      <c r="M50" s="13">
        <v>149312</v>
      </c>
      <c r="N50" s="18">
        <f>D50/M50</f>
        <v>0.00022771110158594085</v>
      </c>
      <c r="O50" s="13">
        <v>31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2:43" ht="13.5">
      <c r="B51" s="12" t="s">
        <v>27</v>
      </c>
      <c r="C51" s="12" t="s">
        <v>128</v>
      </c>
      <c r="D51" s="13">
        <v>3</v>
      </c>
      <c r="E51" s="13">
        <v>3</v>
      </c>
      <c r="F51" s="13">
        <v>2</v>
      </c>
      <c r="G51" s="14">
        <f>F51/E51</f>
        <v>0.6666666666666666</v>
      </c>
      <c r="H51" s="13">
        <v>1</v>
      </c>
      <c r="I51" s="13">
        <f>D51/F51</f>
        <v>1.5</v>
      </c>
      <c r="J51" s="13">
        <f>D51/E51</f>
        <v>1</v>
      </c>
      <c r="K51" s="13">
        <v>2</v>
      </c>
      <c r="L51" s="13">
        <v>1</v>
      </c>
      <c r="M51" s="13">
        <v>28172</v>
      </c>
      <c r="N51" s="18">
        <f>D51/M51</f>
        <v>0.00010648871219650717</v>
      </c>
      <c r="O51" s="13">
        <v>3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2:43" ht="13.5">
      <c r="B52" s="12" t="s">
        <v>146</v>
      </c>
      <c r="C52" s="12" t="s">
        <v>127</v>
      </c>
      <c r="D52" s="13">
        <v>10</v>
      </c>
      <c r="E52" s="13">
        <v>28</v>
      </c>
      <c r="F52" s="13">
        <v>3</v>
      </c>
      <c r="G52" s="14">
        <f>F52/E52</f>
        <v>0.10714285714285714</v>
      </c>
      <c r="H52" s="13">
        <v>25</v>
      </c>
      <c r="I52" s="13">
        <f>D52/F52</f>
        <v>3.3333333333333335</v>
      </c>
      <c r="J52" s="13">
        <f>D52/E52</f>
        <v>0.35714285714285715</v>
      </c>
      <c r="K52" s="13">
        <v>5</v>
      </c>
      <c r="L52" s="13">
        <v>1</v>
      </c>
      <c r="M52" s="13">
        <v>149312</v>
      </c>
      <c r="N52" s="18">
        <f>D52/M52</f>
        <v>6.697385340762966E-05</v>
      </c>
      <c r="O52" s="13">
        <v>5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2:43" ht="13.5">
      <c r="B53" s="33"/>
      <c r="C53" s="41" t="s">
        <v>9</v>
      </c>
      <c r="D53" s="19">
        <f>SUM(D4:D52)</f>
        <v>805912</v>
      </c>
      <c r="E53" s="19">
        <f>SUM(E4:E52)</f>
        <v>21824</v>
      </c>
      <c r="F53" s="19">
        <f>SUM(F4:F52)</f>
        <v>8042</v>
      </c>
      <c r="G53" s="20">
        <f>F53/E53</f>
        <v>0.36849340175953077</v>
      </c>
      <c r="H53" s="19">
        <f>SUM(H4:H52)</f>
        <v>13782</v>
      </c>
      <c r="I53" s="19">
        <f>D53/F53</f>
        <v>100.21288236757026</v>
      </c>
      <c r="J53" s="19">
        <f>D53/E53</f>
        <v>36.92778592375367</v>
      </c>
      <c r="K53" s="19"/>
      <c r="L53" s="19"/>
      <c r="M53" s="19"/>
      <c r="N53" s="19"/>
      <c r="O53" s="19">
        <f>SUM(O4:O52)</f>
        <v>536281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="15" customFormat="1" ht="13.5"/>
    <row r="55" s="15" customFormat="1" ht="13.5"/>
    <row r="56" s="15" customFormat="1" ht="13.5"/>
    <row r="57" spans="2:15" s="15" customFormat="1" ht="33">
      <c r="B57" s="34" t="s">
        <v>154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2:15" s="15" customFormat="1" ht="33">
      <c r="B58" s="36" t="s">
        <v>155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2:15" s="15" customFormat="1" ht="69.75">
      <c r="B59" s="38" t="s">
        <v>10</v>
      </c>
      <c r="C59" s="39" t="s">
        <v>11</v>
      </c>
      <c r="D59" s="40" t="s">
        <v>0</v>
      </c>
      <c r="E59" s="40" t="s">
        <v>1</v>
      </c>
      <c r="F59" s="40" t="s">
        <v>2</v>
      </c>
      <c r="G59" s="40" t="s">
        <v>3</v>
      </c>
      <c r="H59" s="40" t="s">
        <v>4</v>
      </c>
      <c r="I59" s="40" t="s">
        <v>5</v>
      </c>
      <c r="J59" s="40" t="s">
        <v>6</v>
      </c>
      <c r="K59" s="40" t="s">
        <v>156</v>
      </c>
      <c r="L59" s="40" t="s">
        <v>30</v>
      </c>
      <c r="M59" s="40" t="s">
        <v>13</v>
      </c>
      <c r="N59" s="40" t="s">
        <v>14</v>
      </c>
      <c r="O59" s="23" t="s">
        <v>151</v>
      </c>
    </row>
    <row r="60" spans="2:15" s="15" customFormat="1" ht="13.5">
      <c r="B60" s="12" t="s">
        <v>146</v>
      </c>
      <c r="C60" s="12" t="s">
        <v>87</v>
      </c>
      <c r="D60" s="13">
        <v>36337</v>
      </c>
      <c r="E60" s="13">
        <v>351</v>
      </c>
      <c r="F60" s="13">
        <v>144</v>
      </c>
      <c r="G60" s="14">
        <f>F60/E60</f>
        <v>0.41025641025641024</v>
      </c>
      <c r="H60" s="13">
        <v>207</v>
      </c>
      <c r="I60" s="13">
        <f>D60/F60</f>
        <v>252.34027777777777</v>
      </c>
      <c r="J60" s="13">
        <f>D60/E60</f>
        <v>103.52421652421653</v>
      </c>
      <c r="K60" s="13">
        <v>6015</v>
      </c>
      <c r="L60" s="13">
        <v>1</v>
      </c>
      <c r="M60" s="13">
        <v>149312</v>
      </c>
      <c r="N60" s="17">
        <f>D60/M60</f>
        <v>0.2433628911273039</v>
      </c>
      <c r="O60" s="13">
        <v>20589</v>
      </c>
    </row>
    <row r="61" spans="2:15" s="15" customFormat="1" ht="13.5">
      <c r="B61" s="12" t="s">
        <v>104</v>
      </c>
      <c r="C61" s="12" t="s">
        <v>112</v>
      </c>
      <c r="D61" s="13">
        <v>301</v>
      </c>
      <c r="E61" s="13">
        <v>48</v>
      </c>
      <c r="F61" s="13">
        <v>11</v>
      </c>
      <c r="G61" s="14">
        <f>F61/E61</f>
        <v>0.22916666666666666</v>
      </c>
      <c r="H61" s="13">
        <v>37</v>
      </c>
      <c r="I61" s="13">
        <f>D61/F61</f>
        <v>27.363636363636363</v>
      </c>
      <c r="J61" s="13">
        <f>D61/E61</f>
        <v>6.270833333333333</v>
      </c>
      <c r="K61" s="13">
        <v>66</v>
      </c>
      <c r="L61" s="13">
        <v>1</v>
      </c>
      <c r="M61" s="13">
        <v>52738</v>
      </c>
      <c r="N61" s="17">
        <f>D61/M61</f>
        <v>0.005707459516856916</v>
      </c>
      <c r="O61" s="13">
        <v>282</v>
      </c>
    </row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</sheetData>
  <sheetProtection/>
  <autoFilter ref="B3:O3">
    <sortState ref="B4:O61">
      <sortCondition descending="1" sortBy="value" ref="N4:N61"/>
    </sortState>
  </autoFilter>
  <mergeCells count="5">
    <mergeCell ref="B1:C1"/>
    <mergeCell ref="D1:O1"/>
    <mergeCell ref="B2:C2"/>
    <mergeCell ref="B57:O57"/>
    <mergeCell ref="B58:O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2018-01-13T16:40:39Z</dcterms:modified>
  <cp:category/>
  <cp:version/>
  <cp:contentType/>
  <cp:contentStatus/>
</cp:coreProperties>
</file>